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8895" activeTab="1"/>
  </bookViews>
  <sheets>
    <sheet name="Konst" sheetId="1" r:id="rId1"/>
    <sheet name="Férfi_feln" sheetId="2" r:id="rId2"/>
    <sheet name="Férfi_jun" sheetId="3" r:id="rId3"/>
    <sheet name="Férfi_ifi" sheetId="4" r:id="rId4"/>
    <sheet name="Női_feln" sheetId="5" r:id="rId5"/>
    <sheet name="Női_ifi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<sst xmlns="http://schemas.openxmlformats.org/spreadsheetml/2006/main" count="1898" uniqueCount="919">
  <si>
    <t>PONTSZÁMÍTÁSI KONSTANSOK</t>
  </si>
  <si>
    <t>FÉRFI</t>
  </si>
  <si>
    <t>a</t>
  </si>
  <si>
    <t>b</t>
  </si>
  <si>
    <t>c</t>
  </si>
  <si>
    <t>100 m</t>
  </si>
  <si>
    <t>200 m</t>
  </si>
  <si>
    <t>300 m</t>
  </si>
  <si>
    <t>400 m</t>
  </si>
  <si>
    <t>1000 m</t>
  </si>
  <si>
    <t>1500 m</t>
  </si>
  <si>
    <t>110 m gát</t>
  </si>
  <si>
    <t>Magasugrás</t>
  </si>
  <si>
    <t>Rúdugrás</t>
  </si>
  <si>
    <t>Távolugrás</t>
  </si>
  <si>
    <t>Súlylökés</t>
  </si>
  <si>
    <t>Diszkoszvetés</t>
  </si>
  <si>
    <t>Gerelyhajítás</t>
  </si>
  <si>
    <t>NŐI</t>
  </si>
  <si>
    <t>a</t>
  </si>
  <si>
    <t>b</t>
  </si>
  <si>
    <t>c</t>
  </si>
  <si>
    <t>200 m</t>
  </si>
  <si>
    <t>800 m</t>
  </si>
  <si>
    <t>100 m gát</t>
  </si>
  <si>
    <t>Magasugrás</t>
  </si>
  <si>
    <t>Távolugrás</t>
  </si>
  <si>
    <t>Súlylökés</t>
  </si>
  <si>
    <t>Gerelyhajítás</t>
  </si>
  <si>
    <t>Tízpróba férfi felnőtt</t>
  </si>
  <si>
    <t>Név</t>
  </si>
  <si>
    <t>Sz.év</t>
  </si>
  <si>
    <t>Egyesület</t>
  </si>
  <si>
    <t>távol</t>
  </si>
  <si>
    <t>súly/7,25</t>
  </si>
  <si>
    <t>magas</t>
  </si>
  <si>
    <t>110 g/99</t>
  </si>
  <si>
    <t>diszkosz</t>
  </si>
  <si>
    <t>rúd</t>
  </si>
  <si>
    <t>gerely</t>
  </si>
  <si>
    <t>Összpont</t>
  </si>
  <si>
    <t>eredm.</t>
  </si>
  <si>
    <t>szél</t>
  </si>
  <si>
    <t>pont</t>
  </si>
  <si>
    <t>Galambos Tibor</t>
  </si>
  <si>
    <t>1991</t>
  </si>
  <si>
    <t>FTC</t>
  </si>
  <si>
    <t>0,6</t>
  </si>
  <si>
    <t>7,41</t>
  </si>
  <si>
    <t>1,8</t>
  </si>
  <si>
    <t>2,04</t>
  </si>
  <si>
    <t>53,57</t>
  </si>
  <si>
    <t>15,56</t>
  </si>
  <si>
    <t>1,6</t>
  </si>
  <si>
    <t>36,68</t>
  </si>
  <si>
    <t>4,40</t>
  </si>
  <si>
    <t>48,79</t>
  </si>
  <si>
    <t>4:51,23</t>
  </si>
  <si>
    <t>Szabó László</t>
  </si>
  <si>
    <t>7,57</t>
  </si>
  <si>
    <t>0,5</t>
  </si>
  <si>
    <t>1,86</t>
  </si>
  <si>
    <t>51,19</t>
  </si>
  <si>
    <t>18,51</t>
  </si>
  <si>
    <t>20,72</t>
  </si>
  <si>
    <t>NM</t>
  </si>
  <si>
    <t>35,56</t>
  </si>
  <si>
    <t>5:12,87</t>
  </si>
  <si>
    <t>Prekli Zoltán</t>
  </si>
  <si>
    <t>6,92</t>
  </si>
  <si>
    <t>1,9</t>
  </si>
  <si>
    <t>1,83</t>
  </si>
  <si>
    <t>53,31</t>
  </si>
  <si>
    <t>16,94</t>
  </si>
  <si>
    <t>16,70</t>
  </si>
  <si>
    <t>28,64</t>
  </si>
  <si>
    <t>5:20,40</t>
  </si>
  <si>
    <t>A bajnok edzői:</t>
  </si>
  <si>
    <t/>
  </si>
  <si>
    <t>Tízpróba férfi U23</t>
  </si>
  <si>
    <t>Szász Bence</t>
  </si>
  <si>
    <t>1993</t>
  </si>
  <si>
    <t>6,56</t>
  </si>
  <si>
    <t>0</t>
  </si>
  <si>
    <t>1,80</t>
  </si>
  <si>
    <t>54,51</t>
  </si>
  <si>
    <t>16,29</t>
  </si>
  <si>
    <t>33,85</t>
  </si>
  <si>
    <t>3,40</t>
  </si>
  <si>
    <t>45,64</t>
  </si>
  <si>
    <t>4:50,85</t>
  </si>
  <si>
    <t>Kiss Levente</t>
  </si>
  <si>
    <t>1994</t>
  </si>
  <si>
    <t>5,52</t>
  </si>
  <si>
    <t>0,7</t>
  </si>
  <si>
    <t>1,53</t>
  </si>
  <si>
    <t>58,88</t>
  </si>
  <si>
    <t>20,41</t>
  </si>
  <si>
    <t>21,70</t>
  </si>
  <si>
    <t>4,60</t>
  </si>
  <si>
    <t>36,57</t>
  </si>
  <si>
    <t>5:36,71</t>
  </si>
  <si>
    <t>Végh Nándor</t>
  </si>
  <si>
    <t>6,70</t>
  </si>
  <si>
    <t>1,0</t>
  </si>
  <si>
    <t>1,62</t>
  </si>
  <si>
    <t>58,74</t>
  </si>
  <si>
    <t>20,26</t>
  </si>
  <si>
    <t>15,63</t>
  </si>
  <si>
    <t>25,90</t>
  </si>
  <si>
    <t>5:39,73</t>
  </si>
  <si>
    <t>Vágóné Solti Mária és Kiss Tibor</t>
  </si>
  <si>
    <t>Tízpróba férfi felnőtt csapat</t>
  </si>
  <si>
    <t>t.</t>
  </si>
  <si>
    <t>A bajnok csapat edzői:</t>
  </si>
  <si>
    <t>Tízpróba férfi U23 csapat</t>
  </si>
  <si>
    <t>Tízpróba férfi junior</t>
  </si>
  <si>
    <t>súly/6</t>
  </si>
  <si>
    <t>Kriszt Botond</t>
  </si>
  <si>
    <t>1996</t>
  </si>
  <si>
    <t>Gödöllői EAC</t>
  </si>
  <si>
    <t>1,2</t>
  </si>
  <si>
    <t>6,52</t>
  </si>
  <si>
    <t>10,81</t>
  </si>
  <si>
    <t>51,27</t>
  </si>
  <si>
    <t>15,88</t>
  </si>
  <si>
    <t>0,8</t>
  </si>
  <si>
    <t>3,90</t>
  </si>
  <si>
    <t>47,32</t>
  </si>
  <si>
    <t>4:44,13</t>
  </si>
  <si>
    <t>Kemenes Ákos</t>
  </si>
  <si>
    <t>AC Bonyhád</t>
  </si>
  <si>
    <t>6,93</t>
  </si>
  <si>
    <t>11,69</t>
  </si>
  <si>
    <t>52,21</t>
  </si>
  <si>
    <t>14,56</t>
  </si>
  <si>
    <t>3,00</t>
  </si>
  <si>
    <t>48,10</t>
  </si>
  <si>
    <t>5:13,32</t>
  </si>
  <si>
    <t>Erdélyi Zoltán</t>
  </si>
  <si>
    <t>1995</t>
  </si>
  <si>
    <t>Szekszárdi AKSE</t>
  </si>
  <si>
    <t>7,14</t>
  </si>
  <si>
    <t>9,41</t>
  </si>
  <si>
    <t>2,01</t>
  </si>
  <si>
    <t>52,51</t>
  </si>
  <si>
    <t>16,10</t>
  </si>
  <si>
    <t>2,40</t>
  </si>
  <si>
    <t>46,04</t>
  </si>
  <si>
    <t>5:24,35</t>
  </si>
  <si>
    <t>Berg Szabolcs</t>
  </si>
  <si>
    <t>6,81</t>
  </si>
  <si>
    <t>2,2</t>
  </si>
  <si>
    <t>9,81</t>
  </si>
  <si>
    <t>1,77</t>
  </si>
  <si>
    <t>55,44</t>
  </si>
  <si>
    <t>16,16</t>
  </si>
  <si>
    <t>39,69</t>
  </si>
  <si>
    <t>5:25,61</t>
  </si>
  <si>
    <t>Fedor Péter</t>
  </si>
  <si>
    <t>IKARUS BSE</t>
  </si>
  <si>
    <t>6,82</t>
  </si>
  <si>
    <t>1,4</t>
  </si>
  <si>
    <t>10,69</t>
  </si>
  <si>
    <t>1,74</t>
  </si>
  <si>
    <t>58,96</t>
  </si>
  <si>
    <t>16,59</t>
  </si>
  <si>
    <t>3,60</t>
  </si>
  <si>
    <t>33,73</t>
  </si>
  <si>
    <t>5:08,47</t>
  </si>
  <si>
    <t>Balaskó László</t>
  </si>
  <si>
    <t>5,40</t>
  </si>
  <si>
    <t>2,0</t>
  </si>
  <si>
    <t>10,42</t>
  </si>
  <si>
    <t>58,50</t>
  </si>
  <si>
    <t>21,40</t>
  </si>
  <si>
    <t>2,70</t>
  </si>
  <si>
    <t>44,40</t>
  </si>
  <si>
    <t>5:30,00</t>
  </si>
  <si>
    <t>Őry Tamás</t>
  </si>
  <si>
    <t>6,30</t>
  </si>
  <si>
    <t>1,7</t>
  </si>
  <si>
    <t>8,21</t>
  </si>
  <si>
    <t>1,89</t>
  </si>
  <si>
    <t>57,49</t>
  </si>
  <si>
    <t>17,03</t>
  </si>
  <si>
    <t>DNS</t>
  </si>
  <si>
    <t>31,83</t>
  </si>
  <si>
    <t>A bajnok edzője:</t>
  </si>
  <si>
    <t>Máté Alpár és Zsivótczky Attila</t>
  </si>
  <si>
    <t>Tízpróba férfi junior csapat</t>
  </si>
  <si>
    <t>Ifjúsági fiú nyolcpróba</t>
  </si>
  <si>
    <t>Szül. év</t>
  </si>
  <si>
    <t>súly/5</t>
  </si>
  <si>
    <t>110 g/91</t>
  </si>
  <si>
    <t>gerely/700</t>
  </si>
  <si>
    <t>Varga Dániel</t>
  </si>
  <si>
    <t>1997</t>
  </si>
  <si>
    <t>6,32</t>
  </si>
  <si>
    <t>12,42</t>
  </si>
  <si>
    <t>49,98</t>
  </si>
  <si>
    <t>14,67</t>
  </si>
  <si>
    <t>1,81</t>
  </si>
  <si>
    <t>30,89</t>
  </si>
  <si>
    <t>2:57,78</t>
  </si>
  <si>
    <t>Nagy Csaba Olivér</t>
  </si>
  <si>
    <t>Mezőtúr SSE</t>
  </si>
  <si>
    <t>1,1</t>
  </si>
  <si>
    <t>6,65</t>
  </si>
  <si>
    <t>11,83</t>
  </si>
  <si>
    <t>56,79</t>
  </si>
  <si>
    <t>1,75</t>
  </si>
  <si>
    <t>44,32</t>
  </si>
  <si>
    <t>3:07,25</t>
  </si>
  <si>
    <t>Tóth Zsombor</t>
  </si>
  <si>
    <t>1998</t>
  </si>
  <si>
    <t>6,12</t>
  </si>
  <si>
    <t>0,9</t>
  </si>
  <si>
    <t>12,60</t>
  </si>
  <si>
    <t>53,99</t>
  </si>
  <si>
    <t>15,61</t>
  </si>
  <si>
    <t>1,84</t>
  </si>
  <si>
    <t>36,06</t>
  </si>
  <si>
    <t>3:00,53</t>
  </si>
  <si>
    <t>Baráth Ádám</t>
  </si>
  <si>
    <t>6,38</t>
  </si>
  <si>
    <t>10,25</t>
  </si>
  <si>
    <t>53,94</t>
  </si>
  <si>
    <t>14,98</t>
  </si>
  <si>
    <t>1,69</t>
  </si>
  <si>
    <t>36,07</t>
  </si>
  <si>
    <t>2:55,68</t>
  </si>
  <si>
    <t>Naszódi Benedek</t>
  </si>
  <si>
    <t>KSI SE</t>
  </si>
  <si>
    <t>0,1</t>
  </si>
  <si>
    <t>5,72</t>
  </si>
  <si>
    <t>0,4</t>
  </si>
  <si>
    <t>11,41</t>
  </si>
  <si>
    <t>52,73</t>
  </si>
  <si>
    <t>16,34</t>
  </si>
  <si>
    <t>1,93</t>
  </si>
  <si>
    <t>33,86</t>
  </si>
  <si>
    <t>3:04,28</t>
  </si>
  <si>
    <t>Szeles Bálint</t>
  </si>
  <si>
    <t>Egri SSE</t>
  </si>
  <si>
    <t>6,31</t>
  </si>
  <si>
    <t>9,95</t>
  </si>
  <si>
    <t>56,09</t>
  </si>
  <si>
    <t>14,29</t>
  </si>
  <si>
    <t>1,78</t>
  </si>
  <si>
    <t>35,57</t>
  </si>
  <si>
    <t>3:21,96</t>
  </si>
  <si>
    <t>Tóth Norbert</t>
  </si>
  <si>
    <t>5,58</t>
  </si>
  <si>
    <t>52,18</t>
  </si>
  <si>
    <t>16,24</t>
  </si>
  <si>
    <t>31,85</t>
  </si>
  <si>
    <t>2:56,42</t>
  </si>
  <si>
    <t>Horváth Rezső</t>
  </si>
  <si>
    <t>Soproni AC</t>
  </si>
  <si>
    <t>5,77</t>
  </si>
  <si>
    <t>11,87</t>
  </si>
  <si>
    <t>15,79</t>
  </si>
  <si>
    <t>1,63</t>
  </si>
  <si>
    <t>35,69</t>
  </si>
  <si>
    <t>3:22,13</t>
  </si>
  <si>
    <t>Nagy Roland</t>
  </si>
  <si>
    <t>5,82</t>
  </si>
  <si>
    <t>8,49</t>
  </si>
  <si>
    <t>56,66</t>
  </si>
  <si>
    <t>17,31</t>
  </si>
  <si>
    <t>35,97</t>
  </si>
  <si>
    <t>3:01,27</t>
  </si>
  <si>
    <t>Simon Gergő</t>
  </si>
  <si>
    <t>6,01</t>
  </si>
  <si>
    <t>0,0</t>
  </si>
  <si>
    <t>10,20</t>
  </si>
  <si>
    <t>57,10</t>
  </si>
  <si>
    <t>20,35</t>
  </si>
  <si>
    <t>38,02</t>
  </si>
  <si>
    <t>3:08,98</t>
  </si>
  <si>
    <t>Lengyel Kristóf</t>
  </si>
  <si>
    <t>5,34</t>
  </si>
  <si>
    <t>8,75</t>
  </si>
  <si>
    <t>56,96</t>
  </si>
  <si>
    <t>16,87</t>
  </si>
  <si>
    <t>1,51</t>
  </si>
  <si>
    <t>34,08</t>
  </si>
  <si>
    <t>3:02,41</t>
  </si>
  <si>
    <t>Ignácz Dániel</t>
  </si>
  <si>
    <t>5,33</t>
  </si>
  <si>
    <t>8,54</t>
  </si>
  <si>
    <t>58,81</t>
  </si>
  <si>
    <t>17,28</t>
  </si>
  <si>
    <t>27,88</t>
  </si>
  <si>
    <t>3:05,35</t>
  </si>
  <si>
    <t>Linkecs Patrik</t>
  </si>
  <si>
    <t>5,47</t>
  </si>
  <si>
    <t>11,25</t>
  </si>
  <si>
    <t>60,74</t>
  </si>
  <si>
    <t>16,88</t>
  </si>
  <si>
    <t>31,49</t>
  </si>
  <si>
    <t>3:51,98</t>
  </si>
  <si>
    <t>Gimesi Dominik</t>
  </si>
  <si>
    <t>8,72</t>
  </si>
  <si>
    <t>59,76</t>
  </si>
  <si>
    <t>16,53</t>
  </si>
  <si>
    <t>1,57</t>
  </si>
  <si>
    <t>18,29</t>
  </si>
  <si>
    <t>3:16,18</t>
  </si>
  <si>
    <t>Rittberger Dániel</t>
  </si>
  <si>
    <t>5,43</t>
  </si>
  <si>
    <t>9,51</t>
  </si>
  <si>
    <t>59,10</t>
  </si>
  <si>
    <t>18,14</t>
  </si>
  <si>
    <t>26,73</t>
  </si>
  <si>
    <t>3:24,76</t>
  </si>
  <si>
    <t>Horváth Patrik</t>
  </si>
  <si>
    <t>5,13</t>
  </si>
  <si>
    <t>7,95</t>
  </si>
  <si>
    <t>58,86</t>
  </si>
  <si>
    <t>17,45</t>
  </si>
  <si>
    <t>19,86</t>
  </si>
  <si>
    <t>3:00,04</t>
  </si>
  <si>
    <t>Túrcsányi Ferenc</t>
  </si>
  <si>
    <t>5,39</t>
  </si>
  <si>
    <t>8,99</t>
  </si>
  <si>
    <t>61,28</t>
  </si>
  <si>
    <t>20,74</t>
  </si>
  <si>
    <t>23,96</t>
  </si>
  <si>
    <t>3:12,79</t>
  </si>
  <si>
    <t>Dandé Dávid</t>
  </si>
  <si>
    <t>5,19</t>
  </si>
  <si>
    <t>9,58</t>
  </si>
  <si>
    <t>62,47</t>
  </si>
  <si>
    <t>18,20</t>
  </si>
  <si>
    <t>1,60</t>
  </si>
  <si>
    <t>33,44</t>
  </si>
  <si>
    <t>3:55,69</t>
  </si>
  <si>
    <t>Vágóné Solti Mária</t>
  </si>
  <si>
    <t>Nyolcpróba férfi ifjúsági</t>
  </si>
  <si>
    <t>A bajnok csapat edzője:</t>
  </si>
  <si>
    <t>Fejes Péter és Petrovai József</t>
  </si>
  <si>
    <t>súly</t>
  </si>
  <si>
    <t>Kovács Vivien</t>
  </si>
  <si>
    <t>Váci Reménység</t>
  </si>
  <si>
    <t>19,89</t>
  </si>
  <si>
    <t>-0,2</t>
  </si>
  <si>
    <t>1,44</t>
  </si>
  <si>
    <t>10,91</t>
  </si>
  <si>
    <t>27,48</t>
  </si>
  <si>
    <t>0,2</t>
  </si>
  <si>
    <t>5,28</t>
  </si>
  <si>
    <t>3,6</t>
  </si>
  <si>
    <t>40,91</t>
  </si>
  <si>
    <t>2:35,18</t>
  </si>
  <si>
    <t>Nagy Viktória</t>
  </si>
  <si>
    <t>UTE</t>
  </si>
  <si>
    <t>16,95</t>
  </si>
  <si>
    <t>Hétpróba női U23</t>
  </si>
  <si>
    <t>Pásztor Mercédesz</t>
  </si>
  <si>
    <t>BEAC</t>
  </si>
  <si>
    <t>9,74</t>
  </si>
  <si>
    <t>27,05</t>
  </si>
  <si>
    <t>25,69</t>
  </si>
  <si>
    <t>DNF</t>
  </si>
  <si>
    <t>Hétpróba női junior</t>
  </si>
  <si>
    <t>Szabó Beatrix</t>
  </si>
  <si>
    <t>Csepeli DAC</t>
  </si>
  <si>
    <t>15,91</t>
  </si>
  <si>
    <t>1,56</t>
  </si>
  <si>
    <t>26,09</t>
  </si>
  <si>
    <t>5,73</t>
  </si>
  <si>
    <t>3,5</t>
  </si>
  <si>
    <t>25,55</t>
  </si>
  <si>
    <t>2:22,61</t>
  </si>
  <si>
    <t>Nádházy Evelin</t>
  </si>
  <si>
    <t>Postás SE</t>
  </si>
  <si>
    <t>15,64</t>
  </si>
  <si>
    <t>1,50</t>
  </si>
  <si>
    <t>6,85</t>
  </si>
  <si>
    <t>24,91</t>
  </si>
  <si>
    <t>5,68</t>
  </si>
  <si>
    <t>23,58</t>
  </si>
  <si>
    <t>2:41,15</t>
  </si>
  <si>
    <t>Gergely Hajnalka</t>
  </si>
  <si>
    <t>15,87</t>
  </si>
  <si>
    <t>1,68</t>
  </si>
  <si>
    <t>7,76</t>
  </si>
  <si>
    <t>27,86</t>
  </si>
  <si>
    <t>5,24</t>
  </si>
  <si>
    <t>25,32</t>
  </si>
  <si>
    <t>2:43,28</t>
  </si>
  <si>
    <t>Csanádi Zsófia</t>
  </si>
  <si>
    <t>KARC</t>
  </si>
  <si>
    <t>16,81</t>
  </si>
  <si>
    <t>27,74</t>
  </si>
  <si>
    <t>4,70</t>
  </si>
  <si>
    <t>Hétpróba női ifjúsági</t>
  </si>
  <si>
    <t>Név</t>
  </si>
  <si>
    <t>Sz.év</t>
  </si>
  <si>
    <t>Egyesület</t>
  </si>
  <si>
    <t>100 m gát</t>
  </si>
  <si>
    <t>magas</t>
  </si>
  <si>
    <t>súly</t>
  </si>
  <si>
    <t>200 m</t>
  </si>
  <si>
    <t>távol</t>
  </si>
  <si>
    <t>gerely</t>
  </si>
  <si>
    <t>800 m</t>
  </si>
  <si>
    <t>Összpont</t>
  </si>
  <si>
    <t>eredm.</t>
  </si>
  <si>
    <t>szél</t>
  </si>
  <si>
    <t>pont</t>
  </si>
  <si>
    <t>eredm.</t>
  </si>
  <si>
    <t>pont</t>
  </si>
  <si>
    <t>eredm.</t>
  </si>
  <si>
    <t>pont</t>
  </si>
  <si>
    <t>eredm.</t>
  </si>
  <si>
    <t>szél</t>
  </si>
  <si>
    <t>pont</t>
  </si>
  <si>
    <t>eredm.</t>
  </si>
  <si>
    <t>szél</t>
  </si>
  <si>
    <t>pont</t>
  </si>
  <si>
    <t>eredm.</t>
  </si>
  <si>
    <t>pont</t>
  </si>
  <si>
    <t>eredm.</t>
  </si>
  <si>
    <t>pont</t>
  </si>
  <si>
    <t>Kovács Emma</t>
  </si>
  <si>
    <t>1998</t>
  </si>
  <si>
    <t>Gödöllői EAC</t>
  </si>
  <si>
    <t>15,41</t>
  </si>
  <si>
    <t>0,2</t>
  </si>
  <si>
    <t>0,7</t>
  </si>
  <si>
    <t>5,04</t>
  </si>
  <si>
    <t>1,8</t>
  </si>
  <si>
    <t>40,54</t>
  </si>
  <si>
    <t>2:29,97</t>
  </si>
  <si>
    <t>Szűcs Noémi</t>
  </si>
  <si>
    <t>1997</t>
  </si>
  <si>
    <t>HÓDIÁK</t>
  </si>
  <si>
    <t>14,30</t>
  </si>
  <si>
    <t>0,2</t>
  </si>
  <si>
    <t>0,7</t>
  </si>
  <si>
    <t>5,56</t>
  </si>
  <si>
    <t>2,2</t>
  </si>
  <si>
    <t>32,62</t>
  </si>
  <si>
    <t>2:26,61</t>
  </si>
  <si>
    <t>Renner Luca</t>
  </si>
  <si>
    <t>1998</t>
  </si>
  <si>
    <t>Gödöllői EAC</t>
  </si>
  <si>
    <t>15,37</t>
  </si>
  <si>
    <t>0,2</t>
  </si>
  <si>
    <t>0,7</t>
  </si>
  <si>
    <t>5,60</t>
  </si>
  <si>
    <t>1,2</t>
  </si>
  <si>
    <t>34,56</t>
  </si>
  <si>
    <t>2:39,61</t>
  </si>
  <si>
    <t>Kis Zsófia</t>
  </si>
  <si>
    <t>1998</t>
  </si>
  <si>
    <t>KSI SE</t>
  </si>
  <si>
    <t>15,00</t>
  </si>
  <si>
    <t>0,2</t>
  </si>
  <si>
    <t>0,7</t>
  </si>
  <si>
    <t>5,15</t>
  </si>
  <si>
    <t>1,1</t>
  </si>
  <si>
    <t>29,22</t>
  </si>
  <si>
    <t>2:29,41</t>
  </si>
  <si>
    <t>Nyeste Ágnes</t>
  </si>
  <si>
    <t>1997</t>
  </si>
  <si>
    <t>Békési DAC</t>
  </si>
  <si>
    <t>15,54</t>
  </si>
  <si>
    <t>0,2</t>
  </si>
  <si>
    <t>0,7</t>
  </si>
  <si>
    <t>4,88</t>
  </si>
  <si>
    <t>1,2</t>
  </si>
  <si>
    <t>27,60</t>
  </si>
  <si>
    <t>2:27,99</t>
  </si>
  <si>
    <t>Ajkler Eszter</t>
  </si>
  <si>
    <t>1998</t>
  </si>
  <si>
    <t>Gödöllői EAC</t>
  </si>
  <si>
    <t>15,39</t>
  </si>
  <si>
    <t>0,2</t>
  </si>
  <si>
    <t>0,5</t>
  </si>
  <si>
    <t>4,83</t>
  </si>
  <si>
    <t>1,1</t>
  </si>
  <si>
    <t>30,05</t>
  </si>
  <si>
    <t>2:41,50</t>
  </si>
  <si>
    <t>Vass Kata</t>
  </si>
  <si>
    <t>1997</t>
  </si>
  <si>
    <t>AC Bonyhád</t>
  </si>
  <si>
    <t>16,30</t>
  </si>
  <si>
    <t>0,5</t>
  </si>
  <si>
    <t>0,5</t>
  </si>
  <si>
    <t>4,49</t>
  </si>
  <si>
    <t>1,1</t>
  </si>
  <si>
    <t>40,81</t>
  </si>
  <si>
    <t>2:48,08</t>
  </si>
  <si>
    <t>Balogh Zsófia</t>
  </si>
  <si>
    <t>1998</t>
  </si>
  <si>
    <t>KARC</t>
  </si>
  <si>
    <t>16,42</t>
  </si>
  <si>
    <t>0,5</t>
  </si>
  <si>
    <t>0,5</t>
  </si>
  <si>
    <t>4,53</t>
  </si>
  <si>
    <t>1,8</t>
  </si>
  <si>
    <t>27,41</t>
  </si>
  <si>
    <t>2:41,77</t>
  </si>
  <si>
    <t>Németh Nikolett</t>
  </si>
  <si>
    <t>1998</t>
  </si>
  <si>
    <t>BEAC</t>
  </si>
  <si>
    <t>15,70</t>
  </si>
  <si>
    <t>0,5</t>
  </si>
  <si>
    <t>0,7</t>
  </si>
  <si>
    <t>4,86</t>
  </si>
  <si>
    <t>0,5</t>
  </si>
  <si>
    <t>NM</t>
  </si>
  <si>
    <t>2:31,46</t>
  </si>
  <si>
    <t>Uzsoki Virág</t>
  </si>
  <si>
    <t>1998</t>
  </si>
  <si>
    <t>Mezőtúr SSE</t>
  </si>
  <si>
    <t>17,67</t>
  </si>
  <si>
    <t>0,2</t>
  </si>
  <si>
    <t>0,5</t>
  </si>
  <si>
    <t>4,72</t>
  </si>
  <si>
    <t>1,0</t>
  </si>
  <si>
    <t>30,86</t>
  </si>
  <si>
    <t>2:36,50</t>
  </si>
  <si>
    <t>Urbán Kitti</t>
  </si>
  <si>
    <t>1998</t>
  </si>
  <si>
    <t>Bp. Honvéd SE</t>
  </si>
  <si>
    <t>17,39</t>
  </si>
  <si>
    <t>0,5</t>
  </si>
  <si>
    <t>0,5</t>
  </si>
  <si>
    <t>4,91</t>
  </si>
  <si>
    <t>0,8</t>
  </si>
  <si>
    <t>29,15</t>
  </si>
  <si>
    <t>2:47,37</t>
  </si>
  <si>
    <t>Veres Fanni</t>
  </si>
  <si>
    <t>1998</t>
  </si>
  <si>
    <t>Békési DAC</t>
  </si>
  <si>
    <t>16,97</t>
  </si>
  <si>
    <t>-0,2</t>
  </si>
  <si>
    <t>0,5</t>
  </si>
  <si>
    <t>4,52</t>
  </si>
  <si>
    <t>1,7</t>
  </si>
  <si>
    <t>20,88</t>
  </si>
  <si>
    <t>2:43,44</t>
  </si>
  <si>
    <t>Ferencz Anna</t>
  </si>
  <si>
    <t>1997</t>
  </si>
  <si>
    <t>Veresegyház VSK</t>
  </si>
  <si>
    <t>18,09</t>
  </si>
  <si>
    <t>-0,2</t>
  </si>
  <si>
    <t>0,7</t>
  </si>
  <si>
    <t>4,29</t>
  </si>
  <si>
    <t>0,0</t>
  </si>
  <si>
    <t>20,23</t>
  </si>
  <si>
    <t>2:35,89</t>
  </si>
  <si>
    <t>Tarnóczy Virág</t>
  </si>
  <si>
    <t>1998</t>
  </si>
  <si>
    <t>KARC</t>
  </si>
  <si>
    <t>19,67</t>
  </si>
  <si>
    <t>0,5</t>
  </si>
  <si>
    <t>0,8</t>
  </si>
  <si>
    <t>4,58</t>
  </si>
  <si>
    <t>1,3</t>
  </si>
  <si>
    <t>21,32</t>
  </si>
  <si>
    <t>2:58,32</t>
  </si>
  <si>
    <t>Rajszki Lili</t>
  </si>
  <si>
    <t>1998</t>
  </si>
  <si>
    <t>UTE</t>
  </si>
  <si>
    <t>20,44</t>
  </si>
  <si>
    <t>0,9</t>
  </si>
  <si>
    <t>0,8</t>
  </si>
  <si>
    <t>4,65</t>
  </si>
  <si>
    <t>2,5</t>
  </si>
  <si>
    <t>25,62</t>
  </si>
  <si>
    <t>2:43,58</t>
  </si>
  <si>
    <t>Varga Fanni</t>
  </si>
  <si>
    <t>1998</t>
  </si>
  <si>
    <t>KARC</t>
  </si>
  <si>
    <t>18,67</t>
  </si>
  <si>
    <t>0,5</t>
  </si>
  <si>
    <t>0,5</t>
  </si>
  <si>
    <t>4,65</t>
  </si>
  <si>
    <t>2,6</t>
  </si>
  <si>
    <t>19,61</t>
  </si>
  <si>
    <t>3:06,89</t>
  </si>
  <si>
    <t>Incze Krisztina</t>
  </si>
  <si>
    <t>1997</t>
  </si>
  <si>
    <t>UTE</t>
  </si>
  <si>
    <t>19,90</t>
  </si>
  <si>
    <t>-0,2</t>
  </si>
  <si>
    <t>0,7</t>
  </si>
  <si>
    <t>4,27</t>
  </si>
  <si>
    <t>1,8</t>
  </si>
  <si>
    <t>25,76</t>
  </si>
  <si>
    <t>3:00,35</t>
  </si>
  <si>
    <t>Szalai Szimonetta</t>
  </si>
  <si>
    <t>1998</t>
  </si>
  <si>
    <t>UTE</t>
  </si>
  <si>
    <t>18,62</t>
  </si>
  <si>
    <t>0,9</t>
  </si>
  <si>
    <t>0,8</t>
  </si>
  <si>
    <t>4,18</t>
  </si>
  <si>
    <t>1,2</t>
  </si>
  <si>
    <t>26,64</t>
  </si>
  <si>
    <t>3:10,24</t>
  </si>
  <si>
    <t>Kerecsen Kincső</t>
  </si>
  <si>
    <t>1997</t>
  </si>
  <si>
    <t>HÓDIÁK</t>
  </si>
  <si>
    <t>20,06</t>
  </si>
  <si>
    <t>0,9</t>
  </si>
  <si>
    <t>0,8</t>
  </si>
  <si>
    <t>3,92</t>
  </si>
  <si>
    <t>1,4</t>
  </si>
  <si>
    <t>26,05</t>
  </si>
  <si>
    <t>2:58,20</t>
  </si>
  <si>
    <t>Lafferthon Viktória</t>
  </si>
  <si>
    <t>1997</t>
  </si>
  <si>
    <t>AC Bonyhád</t>
  </si>
  <si>
    <t>19,63</t>
  </si>
  <si>
    <t>-0,2</t>
  </si>
  <si>
    <t>0,7</t>
  </si>
  <si>
    <t>4,48</t>
  </si>
  <si>
    <t>1,8</t>
  </si>
  <si>
    <t>15,34</t>
  </si>
  <si>
    <t>2:53,54</t>
  </si>
  <si>
    <t>Domokos Tímea</t>
  </si>
  <si>
    <t>1998</t>
  </si>
  <si>
    <t>Békési DAC</t>
  </si>
  <si>
    <t>18,69</t>
  </si>
  <si>
    <t>-0,2</t>
  </si>
  <si>
    <t>0,7</t>
  </si>
  <si>
    <t>4,36</t>
  </si>
  <si>
    <t>0,8</t>
  </si>
  <si>
    <t>19,66</t>
  </si>
  <si>
    <t>3:00,91</t>
  </si>
  <si>
    <t>Baranyi Nikolett</t>
  </si>
  <si>
    <t>1997</t>
  </si>
  <si>
    <t>AC Bonyhád</t>
  </si>
  <si>
    <t>22,44</t>
  </si>
  <si>
    <t>-0,2</t>
  </si>
  <si>
    <t>0,7</t>
  </si>
  <si>
    <t>4,51</t>
  </si>
  <si>
    <t>1,8</t>
  </si>
  <si>
    <t>15,43</t>
  </si>
  <si>
    <t>3:00,67</t>
  </si>
  <si>
    <t>Korom Rita</t>
  </si>
  <si>
    <t>1998</t>
  </si>
  <si>
    <t>HÓDIÁK</t>
  </si>
  <si>
    <t>20,49</t>
  </si>
  <si>
    <t>0,9</t>
  </si>
  <si>
    <t>0,8</t>
  </si>
  <si>
    <t>4,06</t>
  </si>
  <si>
    <t>1,1</t>
  </si>
  <si>
    <t>24,76</t>
  </si>
  <si>
    <t>3:37,62</t>
  </si>
  <si>
    <t>Lőrinczy Emerencia</t>
  </si>
  <si>
    <t>1998</t>
  </si>
  <si>
    <t>UTE</t>
  </si>
  <si>
    <t>21,00</t>
  </si>
  <si>
    <t>0,9</t>
  </si>
  <si>
    <t>0,8</t>
  </si>
  <si>
    <t>4,19</t>
  </si>
  <si>
    <t>1,7</t>
  </si>
  <si>
    <t>13,61</t>
  </si>
  <si>
    <t>3:13,50</t>
  </si>
  <si>
    <t>Keresztes Réka</t>
  </si>
  <si>
    <t>1998</t>
  </si>
  <si>
    <t>AC Bonyhád</t>
  </si>
  <si>
    <t>DNF</t>
  </si>
  <si>
    <t>0,7</t>
  </si>
  <si>
    <t>DNS</t>
  </si>
  <si>
    <t>-</t>
  </si>
  <si>
    <t>A bajnok edzői:</t>
  </si>
  <si>
    <t>Zsivotczky Attila és Máré Alpár</t>
  </si>
  <si>
    <t>Hétpróba női ifjúsági  csapat</t>
  </si>
  <si>
    <t>Név</t>
  </si>
  <si>
    <t>Sz.év</t>
  </si>
  <si>
    <t>Egyesület</t>
  </si>
  <si>
    <t>100 m gát</t>
  </si>
  <si>
    <t>magas</t>
  </si>
  <si>
    <t>súly</t>
  </si>
  <si>
    <t>200 m</t>
  </si>
  <si>
    <t>távol</t>
  </si>
  <si>
    <t>gerely</t>
  </si>
  <si>
    <t>800 m</t>
  </si>
  <si>
    <t>Összpont</t>
  </si>
  <si>
    <t>eredm.</t>
  </si>
  <si>
    <t>szél</t>
  </si>
  <si>
    <t>pont</t>
  </si>
  <si>
    <t>eredm.</t>
  </si>
  <si>
    <t>pont</t>
  </si>
  <si>
    <t>eredm.</t>
  </si>
  <si>
    <t>pont</t>
  </si>
  <si>
    <t>eredm.</t>
  </si>
  <si>
    <t>szél</t>
  </si>
  <si>
    <t>pont</t>
  </si>
  <si>
    <t>eredm.</t>
  </si>
  <si>
    <t>szél</t>
  </si>
  <si>
    <t>pont</t>
  </si>
  <si>
    <t>eredm.</t>
  </si>
  <si>
    <t>pont</t>
  </si>
  <si>
    <t>eredm.</t>
  </si>
  <si>
    <t>pont</t>
  </si>
  <si>
    <t>1.</t>
  </si>
  <si>
    <t>Kovács Emma</t>
  </si>
  <si>
    <t>1998</t>
  </si>
  <si>
    <t>Gödöllői EAC</t>
  </si>
  <si>
    <t>15,41</t>
  </si>
  <si>
    <t>0,2</t>
  </si>
  <si>
    <t>0,7</t>
  </si>
  <si>
    <t>5,04</t>
  </si>
  <si>
    <t>1,8</t>
  </si>
  <si>
    <t>40,54</t>
  </si>
  <si>
    <t>2:29,97</t>
  </si>
  <si>
    <t>Renner Luca</t>
  </si>
  <si>
    <t>1998</t>
  </si>
  <si>
    <t>Gödöllői EAC</t>
  </si>
  <si>
    <t>15,37</t>
  </si>
  <si>
    <t>0,2</t>
  </si>
  <si>
    <t>0,7</t>
  </si>
  <si>
    <t>5,60</t>
  </si>
  <si>
    <t>1,2</t>
  </si>
  <si>
    <t>34,56</t>
  </si>
  <si>
    <t>2:39,61</t>
  </si>
  <si>
    <t>Ajkler Eszter</t>
  </si>
  <si>
    <t>1998</t>
  </si>
  <si>
    <t>Gödöllői EAC</t>
  </si>
  <si>
    <t>15,39</t>
  </si>
  <si>
    <t>0,2</t>
  </si>
  <si>
    <t>0,5</t>
  </si>
  <si>
    <t>4,83</t>
  </si>
  <si>
    <t>1,1</t>
  </si>
  <si>
    <t>30,05</t>
  </si>
  <si>
    <t>2:41,50</t>
  </si>
  <si>
    <t>Összpont:</t>
  </si>
  <si>
    <t>t.</t>
  </si>
  <si>
    <t>2.</t>
  </si>
  <si>
    <t>Nyeste Ágnes</t>
  </si>
  <si>
    <t>1997</t>
  </si>
  <si>
    <t>Békési DAC</t>
  </si>
  <si>
    <t>15,54</t>
  </si>
  <si>
    <t>0,2</t>
  </si>
  <si>
    <t>0,7</t>
  </si>
  <si>
    <t>4,88</t>
  </si>
  <si>
    <t>1,2</t>
  </si>
  <si>
    <t>27,60</t>
  </si>
  <si>
    <t>2:27,99</t>
  </si>
  <si>
    <t>Veres Fanni</t>
  </si>
  <si>
    <t>1998</t>
  </si>
  <si>
    <t>Békési DAC</t>
  </si>
  <si>
    <t>16,97</t>
  </si>
  <si>
    <t>-0,2</t>
  </si>
  <si>
    <t>0,5</t>
  </si>
  <si>
    <t>4,52</t>
  </si>
  <si>
    <t>1,7</t>
  </si>
  <si>
    <t>20,88</t>
  </si>
  <si>
    <t>2:43,44</t>
  </si>
  <si>
    <t>Domokos Tímea</t>
  </si>
  <si>
    <t>1998</t>
  </si>
  <si>
    <t>Békési DAC</t>
  </si>
  <si>
    <t>18,69</t>
  </si>
  <si>
    <t>-0,2</t>
  </si>
  <si>
    <t>0,7</t>
  </si>
  <si>
    <t>4,36</t>
  </si>
  <si>
    <t>0,8</t>
  </si>
  <si>
    <t>19,66</t>
  </si>
  <si>
    <t>3:00,91</t>
  </si>
  <si>
    <t>Összpont:</t>
  </si>
  <si>
    <t>t.</t>
  </si>
  <si>
    <t>3.</t>
  </si>
  <si>
    <t>Balogh Zsófia</t>
  </si>
  <si>
    <t>1998</t>
  </si>
  <si>
    <t>KARC</t>
  </si>
  <si>
    <t>16,42</t>
  </si>
  <si>
    <t>0,5</t>
  </si>
  <si>
    <t>0,5</t>
  </si>
  <si>
    <t>4,53</t>
  </si>
  <si>
    <t>1,8</t>
  </si>
  <si>
    <t>27,41</t>
  </si>
  <si>
    <t>2:41,77</t>
  </si>
  <si>
    <t>Veres Fanni</t>
  </si>
  <si>
    <t>1998</t>
  </si>
  <si>
    <t>Békési DAC</t>
  </si>
  <si>
    <t>16,97</t>
  </si>
  <si>
    <t>-0,2</t>
  </si>
  <si>
    <t>0,5</t>
  </si>
  <si>
    <t>4,52</t>
  </si>
  <si>
    <t>1,7</t>
  </si>
  <si>
    <t>20,88</t>
  </si>
  <si>
    <t>2:43,44</t>
  </si>
  <si>
    <t>Tarnóczy Virág</t>
  </si>
  <si>
    <t>1998</t>
  </si>
  <si>
    <t>KARC</t>
  </si>
  <si>
    <t>19,67</t>
  </si>
  <si>
    <t>0,5</t>
  </si>
  <si>
    <t>0,8</t>
  </si>
  <si>
    <t>4,58</t>
  </si>
  <si>
    <t>1,3</t>
  </si>
  <si>
    <t>21,32</t>
  </si>
  <si>
    <t>2:58,32</t>
  </si>
  <si>
    <t>Összpont:</t>
  </si>
  <si>
    <t>t.</t>
  </si>
  <si>
    <t>4.</t>
  </si>
  <si>
    <t>Szűcs Noémi</t>
  </si>
  <si>
    <t>1997</t>
  </si>
  <si>
    <t>HÓDIÁK</t>
  </si>
  <si>
    <t>14,30</t>
  </si>
  <si>
    <t>0,2</t>
  </si>
  <si>
    <t>0,7</t>
  </si>
  <si>
    <t>5,56</t>
  </si>
  <si>
    <t>2,2</t>
  </si>
  <si>
    <t>32,62</t>
  </si>
  <si>
    <t>2:26,61</t>
  </si>
  <si>
    <t>Kerecsen Kincső</t>
  </si>
  <si>
    <t>1997</t>
  </si>
  <si>
    <t>HÓDIÁK</t>
  </si>
  <si>
    <t>20,06</t>
  </si>
  <si>
    <t>0,9</t>
  </si>
  <si>
    <t>0,8</t>
  </si>
  <si>
    <t>3,92</t>
  </si>
  <si>
    <t>1,4</t>
  </si>
  <si>
    <t>26,05</t>
  </si>
  <si>
    <t>2:58,20</t>
  </si>
  <si>
    <t>Korom Rita</t>
  </si>
  <si>
    <t>1998</t>
  </si>
  <si>
    <t>HÓDIÁK</t>
  </si>
  <si>
    <t>20,49</t>
  </si>
  <si>
    <t>0,9</t>
  </si>
  <si>
    <t>0,8</t>
  </si>
  <si>
    <t>4,06</t>
  </si>
  <si>
    <t>1,1</t>
  </si>
  <si>
    <t>24,76</t>
  </si>
  <si>
    <t>3:37,62</t>
  </si>
  <si>
    <t>Összpont:</t>
  </si>
  <si>
    <t>t.</t>
  </si>
  <si>
    <t>5.</t>
  </si>
  <si>
    <t>Vass Kata</t>
  </si>
  <si>
    <t>1997</t>
  </si>
  <si>
    <t>AC Bonyhád</t>
  </si>
  <si>
    <t>16,30</t>
  </si>
  <si>
    <t>0,5</t>
  </si>
  <si>
    <t>0,5</t>
  </si>
  <si>
    <t>4,49</t>
  </si>
  <si>
    <t>1,1</t>
  </si>
  <si>
    <t>40,81</t>
  </si>
  <si>
    <t>2:48,08</t>
  </si>
  <si>
    <t>Lafferthon Viktória</t>
  </si>
  <si>
    <t>1997</t>
  </si>
  <si>
    <t>AC Bonyhád</t>
  </si>
  <si>
    <t>19,63</t>
  </si>
  <si>
    <t>-0,2</t>
  </si>
  <si>
    <t>0,7</t>
  </si>
  <si>
    <t>4,48</t>
  </si>
  <si>
    <t>1,8</t>
  </si>
  <si>
    <t>15,34</t>
  </si>
  <si>
    <t>2:53,54</t>
  </si>
  <si>
    <t>Baranyi Nikolett</t>
  </si>
  <si>
    <t>1997</t>
  </si>
  <si>
    <t>AC Bonyhád</t>
  </si>
  <si>
    <t>22,44</t>
  </si>
  <si>
    <t>-0,2</t>
  </si>
  <si>
    <t>0,7</t>
  </si>
  <si>
    <t>4,51</t>
  </si>
  <si>
    <t>1,8</t>
  </si>
  <si>
    <t>15,43</t>
  </si>
  <si>
    <t>3:00,67</t>
  </si>
  <si>
    <t>Összpont:</t>
  </si>
  <si>
    <t>t.</t>
  </si>
  <si>
    <t>6.</t>
  </si>
  <si>
    <t>Rajszki Lili</t>
  </si>
  <si>
    <t>1998</t>
  </si>
  <si>
    <t>UTE</t>
  </si>
  <si>
    <t>20,44</t>
  </si>
  <si>
    <t>0,9</t>
  </si>
  <si>
    <t>0,8</t>
  </si>
  <si>
    <t>4,65</t>
  </si>
  <si>
    <t>2,5</t>
  </si>
  <si>
    <t>25,62</t>
  </si>
  <si>
    <t>2:43,58</t>
  </si>
  <si>
    <t>Incze Krisztina</t>
  </si>
  <si>
    <t>1997</t>
  </si>
  <si>
    <t>UTE</t>
  </si>
  <si>
    <t>19,90</t>
  </si>
  <si>
    <t>-0,2</t>
  </si>
  <si>
    <t>0,7</t>
  </si>
  <si>
    <t>4,27</t>
  </si>
  <si>
    <t>1,8</t>
  </si>
  <si>
    <t>25,76</t>
  </si>
  <si>
    <t>3:00,35</t>
  </si>
  <si>
    <t>Szalai Szimonetta</t>
  </si>
  <si>
    <t>1998</t>
  </si>
  <si>
    <t>UTE</t>
  </si>
  <si>
    <t>18,62</t>
  </si>
  <si>
    <t>0,9</t>
  </si>
  <si>
    <t>0,8</t>
  </si>
  <si>
    <t>4,18</t>
  </si>
  <si>
    <t>1,2</t>
  </si>
  <si>
    <t>26,64</t>
  </si>
  <si>
    <t>3:10,24</t>
  </si>
  <si>
    <t>Összpont:</t>
  </si>
  <si>
    <t>t.</t>
  </si>
  <si>
    <t>Zsivotczky Attila és Máré Alpár</t>
  </si>
  <si>
    <t>Magyarország 2014. évi összetett bajnoksága</t>
  </si>
  <si>
    <t>dr. Nyerges Mihály emlékverseny</t>
  </si>
  <si>
    <t>FTC A csapat</t>
  </si>
  <si>
    <t>FTC B csapat</t>
  </si>
  <si>
    <t xml:space="preserve">Vágóné Solti Mária, Kiss Tibor és Kalló Dezső </t>
  </si>
  <si>
    <t xml:space="preserve"> </t>
  </si>
  <si>
    <t>Magyarország 2014. évi női hétpróba összetett bajnoksága</t>
  </si>
  <si>
    <t>Szekeres Sándor emlékverseny</t>
  </si>
  <si>
    <t>1</t>
  </si>
  <si>
    <t>2</t>
  </si>
  <si>
    <t>3</t>
  </si>
  <si>
    <t>4</t>
  </si>
  <si>
    <t>5</t>
  </si>
  <si>
    <t>Görög Zoltán</t>
  </si>
  <si>
    <t>Jámbor József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</si>
</sst>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i/>
      <sz val="8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</border>
    <border>
      <left/>
      <right style="thin">
        <color rgb="FF1F1C1B"/>
      </right>
      <top style="thin">
        <color rgb="FF1F1C1B"/>
      </top>
      <bottom style="medium">
        <color rgb="FF1F1C1B"/>
      </bottom>
    </border>
    <border>
      <left style="thin">
        <color rgb="FF1F1C1B"/>
      </left>
      <right/>
      <top style="thin">
        <color rgb="FF1F1C1B"/>
      </top>
      <bottom style="medium">
        <color rgb="FF1F1C1B"/>
      </bottom>
    </border>
    <border>
      <left style="medium">
        <color rgb="FF000000"/>
      </left>
      <right style="thin">
        <color rgb="FF1F1C1B"/>
      </right>
      <top style="thin">
        <color rgb="FF1F1C1B"/>
      </top>
      <bottom style="medium">
        <color rgb="FF1F1C1B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1F1C1B"/>
      </left>
      <right/>
      <top/>
      <bottom/>
    </border>
    <border>
      <left/>
      <right style="thin">
        <color rgb="FF1F1C1B"/>
      </right>
      <top/>
      <bottom/>
    </border>
    <border>
      <left style="thin">
        <color rgb="FF1F1C1B"/>
      </left>
      <right style="thin">
        <color rgb="FF1F1C1B"/>
      </right>
      <top/>
      <bottom/>
    </border>
    <border>
      <left style="thin">
        <color rgb="FF1F1C1B"/>
      </left>
      <right/>
      <top style="thin">
        <color rgb="FF1F1C1B"/>
      </top>
      <bottom/>
    </border>
    <border>
      <left/>
      <right/>
      <top style="thin">
        <color rgb="FF1F1C1B"/>
      </top>
      <bottom/>
    </border>
    <border>
      <left/>
      <right style="thin">
        <color rgb="FF1F1C1B"/>
      </right>
      <top style="thin">
        <color rgb="FF1F1C1B"/>
      </top>
      <bottom/>
    </border>
    <border>
      <left/>
      <right style="thin">
        <color rgb="FF1F1C1B"/>
      </right>
      <top/>
      <bottom style="thin">
        <color rgb="FF1F1C1B"/>
      </bottom>
    </border>
    <border>
      <left style="thin">
        <color rgb="FF1F1C1B"/>
      </left>
      <right style="thin">
        <color rgb="FF1F1C1B"/>
      </right>
      <top/>
      <bottom style="thin">
        <color rgb="FF1F1C1B"/>
      </bottom>
    </border>
    <border>
      <left style="thin">
        <color rgb="FF1F1C1B"/>
      </left>
      <right/>
      <top/>
      <bottom style="thin">
        <color rgb="FF1F1C1B"/>
      </bottom>
    </border>
    <border>
      <left style="medium">
        <color rgb="FF000000"/>
      </left>
      <right style="thin">
        <color rgb="FF1F1C1B"/>
      </right>
      <top/>
      <bottom style="thin">
        <color rgb="FF1F1C1B"/>
      </bottom>
    </border>
    <border>
      <left style="thin">
        <color rgb="FF1F1C1B"/>
      </left>
      <right style="medium">
        <color rgb="FF000000"/>
      </right>
      <top/>
      <bottom style="thin">
        <color rgb="FF1F1C1B"/>
      </bottom>
    </border>
    <border>
      <left/>
      <right style="thin">
        <color rgb="FF1F1C1B"/>
      </right>
      <top style="thin">
        <color rgb="FF1F1C1B"/>
      </top>
      <bottom style="thin">
        <color rgb="FF1F1C1B"/>
      </bottom>
    </border>
    <border>
      <left style="thin">
        <color rgb="FF1F1C1B"/>
      </left>
      <right/>
      <top style="thin">
        <color rgb="FF1F1C1B"/>
      </top>
      <bottom style="thin">
        <color rgb="FF1F1C1B"/>
      </bottom>
    </border>
    <border>
      <left style="medium">
        <color rgb="FF000000"/>
      </left>
      <right style="thin">
        <color rgb="FF1F1C1B"/>
      </right>
      <top style="thin">
        <color rgb="FF1F1C1B"/>
      </top>
      <bottom style="thin">
        <color rgb="FF1F1C1B"/>
      </bottom>
    </border>
    <border>
      <left style="thin">
        <color rgb="FF1F1C1B"/>
      </left>
      <right style="medium">
        <color rgb="FF000000"/>
      </right>
      <top style="thin">
        <color rgb="FF1F1C1B"/>
      </top>
      <bottom style="thin">
        <color rgb="FF1F1C1B"/>
      </bottom>
    </border>
    <border>
      <left style="thin">
        <color rgb="FF1F1C1B"/>
      </left>
      <right style="thin">
        <color rgb="FF1F1C1B"/>
      </right>
      <top style="thin">
        <color rgb="FF1F1C1B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rgb="FF1F1C1B"/>
      </top>
      <bottom style="thin">
        <color rgb="FF1F1C1B"/>
      </bottom>
    </border>
    <border>
      <left style="medium"/>
      <right style="medium"/>
      <top style="thin">
        <color rgb="FF1F1C1B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>
        <color rgb="FF1F1C1B"/>
      </right>
      <top/>
      <bottom style="medium"/>
    </border>
    <border>
      <left style="thin">
        <color rgb="FF1F1C1B"/>
      </left>
      <right style="thin">
        <color rgb="FF1F1C1B"/>
      </right>
      <top/>
      <bottom style="medium"/>
    </border>
    <border>
      <left style="thin">
        <color rgb="FF1F1C1B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>
        <color rgb="FF1F1C1B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/>
      <top style="medium"/>
      <bottom style="thin">
        <color rgb="FF1F1C1B"/>
      </bottom>
    </border>
    <border>
      <left style="medium">
        <color rgb="FF000000"/>
      </left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 style="medium">
        <color rgb="FF000000"/>
      </right>
      <top style="medium"/>
      <bottom style="thin">
        <color rgb="FF1F1C1B"/>
      </bottom>
    </border>
    <border>
      <left/>
      <right style="medium"/>
      <top style="medium"/>
      <bottom style="thin">
        <color rgb="FF1F1C1B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1F1C1B"/>
      </top>
      <bottom style="thin">
        <color rgb="FF1F1C1B"/>
      </bottom>
    </border>
    <border>
      <left style="medium"/>
      <right style="medium"/>
      <top/>
      <bottom style="thin">
        <color rgb="FF1F1C1B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/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/>
      <top style="thin">
        <color rgb="FF1F1C1B"/>
      </top>
      <bottom style="medium"/>
    </border>
    <border>
      <left style="medium">
        <color rgb="FF000000"/>
      </left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medium">
        <color rgb="FF000000"/>
      </right>
      <top style="thin">
        <color rgb="FF1F1C1B"/>
      </top>
      <bottom style="medium"/>
    </border>
    <border>
      <left/>
      <right style="medium"/>
      <top style="thin">
        <color rgb="FF1F1C1B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/>
      <top/>
      <bottom style="thin">
        <color rgb="FF1F1C1B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1F1C1B"/>
      </right>
      <top style="thin">
        <color rgb="FF1F1C1B"/>
      </top>
      <bottom style="medium">
        <color rgb="FF000000"/>
      </bottom>
    </border>
    <border>
      <left style="thin">
        <color rgb="FF1F1C1B"/>
      </left>
      <right style="medium"/>
      <top style="thin">
        <color rgb="FF1F1C1B"/>
      </top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thin">
        <color rgb="FF1F1C1B"/>
      </right>
      <top style="thin">
        <color rgb="FF1F1C1B"/>
      </top>
      <bottom style="medium">
        <color rgb="FF000000"/>
      </bottom>
    </border>
    <border>
      <left/>
      <right style="medium"/>
      <top style="medium"/>
      <bottom style="thin"/>
    </border>
    <border>
      <left style="medium"/>
      <right style="thin">
        <color rgb="FF1F1C1B"/>
      </right>
      <top style="thin">
        <color rgb="FF1F1C1B"/>
      </top>
      <bottom/>
    </border>
    <border>
      <left style="thin">
        <color rgb="FF1F1C1B"/>
      </left>
      <right style="thin">
        <color rgb="FF1F1C1B"/>
      </right>
      <top style="thin">
        <color rgb="FF1F1C1B"/>
      </top>
      <bottom/>
    </border>
    <border>
      <left style="thin">
        <color rgb="FF1F1C1B"/>
      </left>
      <right style="medium"/>
      <top style="thin">
        <color rgb="FF1F1C1B"/>
      </top>
      <bottom/>
    </border>
    <border>
      <left style="medium"/>
      <right style="thin">
        <color rgb="FF1F1C1B"/>
      </right>
      <top style="thin">
        <color rgb="FF1F1C1B"/>
      </top>
      <bottom style="thin">
        <color rgb="FF1F1C1B"/>
      </bottom>
    </border>
    <border>
      <left style="medium"/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medium"/>
      <top style="thin">
        <color rgb="FF1F1C1B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/>
      <bottom style="medium"/>
    </border>
    <border>
      <left/>
      <right style="thin">
        <color rgb="FF1F1C1B"/>
      </right>
      <top/>
      <bottom style="medium"/>
    </border>
    <border>
      <left style="thin">
        <color rgb="FF1F1C1B"/>
      </left>
      <right/>
      <top/>
      <bottom style="medium"/>
    </border>
    <border>
      <left style="medium">
        <color rgb="FF000000"/>
      </left>
      <right style="thin">
        <color rgb="FF1F1C1B"/>
      </right>
      <top/>
      <bottom style="medium"/>
    </border>
    <border>
      <left style="thin">
        <color rgb="FF1F1C1B"/>
      </left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>
        <color rgb="FF1F1C1B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/>
      <bottom style="thin">
        <color rgb="FF1F1C1B"/>
      </bottom>
    </border>
    <border>
      <left style="medium"/>
      <right/>
      <top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1F1C1B"/>
      </left>
      <right style="thin">
        <color rgb="FF1F1C1B"/>
      </right>
      <top style="thin">
        <color rgb="FF1F1C1B"/>
      </top>
      <bottom style="medium">
        <color rgb="FF1F1C1B"/>
      </bottom>
    </border>
    <border>
      <left style="medium"/>
      <right/>
      <top style="thin">
        <color rgb="FF1F1C1B"/>
      </top>
      <bottom style="thin">
        <color rgb="FF1F1C1B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1F1C1B"/>
      </left>
      <right style="thin">
        <color rgb="FF1F1C1B"/>
      </right>
      <top/>
      <bottom style="medium">
        <color rgb="FF1F1C1B"/>
      </bottom>
    </border>
    <border>
      <left style="thin">
        <color rgb="FF1F1C1B"/>
      </left>
      <right style="thin">
        <color rgb="FF1F1C1B"/>
      </right>
      <top/>
      <bottom style="medium">
        <color rgb="FF1F1C1B"/>
      </bottom>
    </border>
    <border>
      <left style="thin">
        <color rgb="FF1F1C1B"/>
      </left>
      <right style="medium">
        <color rgb="FF1F1C1B"/>
      </right>
      <top/>
      <bottom style="medium">
        <color rgb="FF1F1C1B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>
        <color rgb="FF1F1C1B"/>
      </left>
      <right style="medium">
        <color rgb="FF1F1C1B"/>
      </right>
      <top/>
      <bottom/>
    </border>
    <border>
      <left style="medium"/>
      <right style="medium"/>
      <top/>
      <bottom/>
    </border>
    <border>
      <left style="medium"/>
      <right/>
      <top style="medium"/>
      <bottom style="medium">
        <color rgb="FF1F1C1B"/>
      </bottom>
    </border>
    <border>
      <left style="medium">
        <color rgb="FF000000"/>
      </left>
      <right style="medium">
        <color rgb="FF1F1C1B"/>
      </right>
      <top/>
      <bottom/>
    </border>
    <border>
      <left style="thin"/>
      <right style="thin"/>
      <top style="medium"/>
      <bottom style="medium">
        <color rgb="FF1F1C1B"/>
      </bottom>
    </border>
    <border>
      <left/>
      <right style="medium"/>
      <top style="medium"/>
      <bottom style="medium">
        <color rgb="FF1F1C1B"/>
      </bottom>
    </border>
    <border>
      <left/>
      <right style="thin">
        <color rgb="FF1F1C1B"/>
      </right>
      <top style="medium"/>
      <bottom/>
    </border>
    <border>
      <left/>
      <right/>
      <top style="medium"/>
      <bottom/>
    </border>
    <border>
      <left style="medium">
        <color rgb="FF000000"/>
      </left>
      <right style="thin">
        <color rgb="FF1F1C1B"/>
      </right>
      <top style="medium"/>
      <bottom/>
    </border>
    <border>
      <left style="medium"/>
      <right style="thin">
        <color rgb="FF1F1C1B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>
        <color rgb="FF1F1C1B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medium">
        <color rgb="FF1F1C1B"/>
      </bottom>
    </border>
    <border>
      <left/>
      <right style="medium"/>
      <top/>
      <bottom/>
    </border>
    <border>
      <left style="medium">
        <color rgb="FF1F1C1B"/>
      </left>
      <right style="medium">
        <color rgb="FF1F1C1B"/>
      </right>
      <top style="medium">
        <color rgb="FF1F1C1B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/>
    </xf>
    <xf numFmtId="49" fontId="3" fillId="35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54" fillId="35" borderId="17" xfId="0" applyFont="1" applyFill="1" applyBorder="1" applyAlignment="1">
      <alignment horizontal="left" vertical="center"/>
    </xf>
    <xf numFmtId="49" fontId="54" fillId="35" borderId="18" xfId="0" applyNumberFormat="1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left"/>
    </xf>
    <xf numFmtId="2" fontId="3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2" fontId="3" fillId="0" borderId="36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2" fontId="3" fillId="0" borderId="48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2" fontId="3" fillId="0" borderId="58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2" fontId="3" fillId="0" borderId="67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/>
    </xf>
    <xf numFmtId="0" fontId="54" fillId="0" borderId="41" xfId="0" applyFont="1" applyFill="1" applyBorder="1" applyAlignment="1">
      <alignment horizontal="left"/>
    </xf>
    <xf numFmtId="0" fontId="3" fillId="0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2" fontId="3" fillId="0" borderId="67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/>
    </xf>
    <xf numFmtId="2" fontId="3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left" vertical="center"/>
    </xf>
    <xf numFmtId="1" fontId="4" fillId="0" borderId="80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/>
    </xf>
    <xf numFmtId="49" fontId="3" fillId="0" borderId="83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left" vertical="center"/>
    </xf>
    <xf numFmtId="2" fontId="3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49" fontId="3" fillId="0" borderId="85" xfId="0" applyNumberFormat="1" applyFont="1" applyFill="1" applyBorder="1" applyAlignment="1">
      <alignment horizontal="center" vertical="center"/>
    </xf>
    <xf numFmtId="2" fontId="3" fillId="0" borderId="86" xfId="0" applyNumberFormat="1" applyFont="1" applyFill="1" applyBorder="1" applyAlignment="1">
      <alignment horizontal="center" vertical="center"/>
    </xf>
    <xf numFmtId="1" fontId="4" fillId="0" borderId="9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3" fillId="0" borderId="91" xfId="0" applyFont="1" applyFill="1" applyBorder="1" applyAlignment="1">
      <alignment horizontal="left" vertical="center"/>
    </xf>
    <xf numFmtId="49" fontId="3" fillId="0" borderId="92" xfId="0" applyNumberFormat="1" applyFont="1" applyFill="1" applyBorder="1" applyAlignment="1">
      <alignment horizontal="center" vertical="center"/>
    </xf>
    <xf numFmtId="0" fontId="54" fillId="0" borderId="93" xfId="0" applyFont="1" applyFill="1" applyBorder="1" applyAlignment="1">
      <alignment horizontal="left"/>
    </xf>
    <xf numFmtId="1" fontId="4" fillId="0" borderId="94" xfId="0" applyNumberFormat="1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" fontId="4" fillId="0" borderId="97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1" fontId="3" fillId="35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2" fontId="3" fillId="0" borderId="58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1" fontId="4" fillId="0" borderId="10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49" fontId="3" fillId="0" borderId="79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49" fontId="3" fillId="0" borderId="10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vertical="center"/>
    </xf>
    <xf numFmtId="0" fontId="3" fillId="0" borderId="10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49" fontId="4" fillId="0" borderId="98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left" vertical="center"/>
    </xf>
    <xf numFmtId="49" fontId="3" fillId="0" borderId="86" xfId="0" applyNumberFormat="1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left" vertical="center"/>
    </xf>
    <xf numFmtId="49" fontId="3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2" fontId="3" fillId="0" borderId="86" xfId="0" applyNumberFormat="1" applyFont="1" applyFill="1" applyBorder="1" applyAlignment="1">
      <alignment horizontal="center" vertical="center"/>
    </xf>
    <xf numFmtId="1" fontId="4" fillId="0" borderId="9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10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left" vertical="center"/>
    </xf>
    <xf numFmtId="49" fontId="3" fillId="0" borderId="108" xfId="0" applyNumberFormat="1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left" vertical="center"/>
    </xf>
    <xf numFmtId="49" fontId="3" fillId="0" borderId="110" xfId="0" applyNumberFormat="1" applyFont="1" applyFill="1" applyBorder="1" applyAlignment="1">
      <alignment vertical="center"/>
    </xf>
    <xf numFmtId="49" fontId="5" fillId="0" borderId="56" xfId="0" applyNumberFormat="1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49" fontId="3" fillId="0" borderId="112" xfId="0" applyNumberFormat="1" applyFont="1" applyFill="1" applyBorder="1" applyAlignment="1">
      <alignment horizontal="right" vertical="center"/>
    </xf>
    <xf numFmtId="0" fontId="5" fillId="0" borderId="113" xfId="0" applyFont="1" applyFill="1" applyBorder="1" applyAlignment="1">
      <alignment vertical="center"/>
    </xf>
    <xf numFmtId="49" fontId="3" fillId="0" borderId="110" xfId="0" applyNumberFormat="1" applyFont="1" applyFill="1" applyBorder="1" applyAlignment="1">
      <alignment horizontal="right" vertical="center"/>
    </xf>
    <xf numFmtId="49" fontId="5" fillId="0" borderId="56" xfId="0" applyNumberFormat="1" applyFont="1" applyFill="1" applyBorder="1" applyAlignment="1">
      <alignment horizontal="right" vertical="center"/>
    </xf>
    <xf numFmtId="49" fontId="3" fillId="0" borderId="112" xfId="0" applyNumberFormat="1" applyFont="1" applyFill="1" applyBorder="1" applyAlignment="1">
      <alignment vertical="center"/>
    </xf>
    <xf numFmtId="2" fontId="3" fillId="0" borderId="56" xfId="0" applyNumberFormat="1" applyFont="1" applyFill="1" applyBorder="1" applyAlignment="1">
      <alignment vertical="center"/>
    </xf>
    <xf numFmtId="1" fontId="4" fillId="0" borderId="1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49" fontId="4" fillId="0" borderId="1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120" xfId="0" applyNumberFormat="1" applyFont="1" applyFill="1" applyBorder="1" applyAlignment="1">
      <alignment horizontal="center" vertical="center" wrapText="1"/>
    </xf>
    <xf numFmtId="0" fontId="4" fillId="35" borderId="121" xfId="0" applyFont="1" applyFill="1" applyBorder="1" applyAlignment="1">
      <alignment horizontal="center"/>
    </xf>
    <xf numFmtId="49" fontId="3" fillId="35" borderId="31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9" fontId="3" fillId="35" borderId="33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1" fontId="4" fillId="35" borderId="80" xfId="0" applyNumberFormat="1" applyFont="1" applyFill="1" applyBorder="1" applyAlignment="1">
      <alignment horizontal="center" vertical="center"/>
    </xf>
    <xf numFmtId="0" fontId="4" fillId="35" borderId="121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left" vertical="center"/>
    </xf>
    <xf numFmtId="49" fontId="54" fillId="35" borderId="15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left" vertical="center"/>
    </xf>
    <xf numFmtId="49" fontId="3" fillId="35" borderId="31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1" fontId="4" fillId="35" borderId="80" xfId="0" applyNumberFormat="1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left" vertical="center"/>
    </xf>
    <xf numFmtId="49" fontId="54" fillId="35" borderId="18" xfId="0" applyNumberFormat="1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49" fontId="3" fillId="35" borderId="18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49" fontId="3" fillId="35" borderId="18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center" vertical="center"/>
    </xf>
    <xf numFmtId="0" fontId="3" fillId="35" borderId="119" xfId="0" applyFont="1" applyFill="1" applyBorder="1" applyAlignment="1">
      <alignment horizontal="left" vertical="center"/>
    </xf>
    <xf numFmtId="49" fontId="3" fillId="35" borderId="83" xfId="0" applyNumberFormat="1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left" vertical="center"/>
    </xf>
    <xf numFmtId="49" fontId="3" fillId="35" borderId="85" xfId="0" applyNumberFormat="1" applyFont="1" applyFill="1" applyBorder="1" applyAlignment="1">
      <alignment horizontal="center" vertical="center"/>
    </xf>
    <xf numFmtId="49" fontId="5" fillId="35" borderId="86" xfId="0" applyNumberFormat="1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2" fontId="3" fillId="35" borderId="88" xfId="0" applyNumberFormat="1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2" fontId="3" fillId="35" borderId="85" xfId="0" applyNumberFormat="1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49" fontId="12" fillId="35" borderId="86" xfId="0" applyNumberFormat="1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49" fontId="3" fillId="35" borderId="88" xfId="0" applyNumberFormat="1" applyFont="1" applyFill="1" applyBorder="1" applyAlignment="1">
      <alignment horizontal="center" vertical="center"/>
    </xf>
    <xf numFmtId="2" fontId="3" fillId="35" borderId="86" xfId="0" applyNumberFormat="1" applyFont="1" applyFill="1" applyBorder="1" applyAlignment="1">
      <alignment horizontal="center" vertical="center"/>
    </xf>
    <xf numFmtId="1" fontId="4" fillId="35" borderId="90" xfId="0" applyNumberFormat="1" applyFont="1" applyFill="1" applyBorder="1" applyAlignment="1">
      <alignment horizontal="center" vertical="center"/>
    </xf>
    <xf numFmtId="0" fontId="4" fillId="35" borderId="117" xfId="0" applyFont="1" applyFill="1" applyBorder="1" applyAlignment="1">
      <alignment horizontal="center"/>
    </xf>
    <xf numFmtId="0" fontId="3" fillId="35" borderId="122" xfId="0" applyFont="1" applyFill="1" applyBorder="1" applyAlignment="1">
      <alignment horizontal="left" vertical="center"/>
    </xf>
    <xf numFmtId="49" fontId="3" fillId="35" borderId="92" xfId="0" applyNumberFormat="1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left" vertical="center"/>
    </xf>
    <xf numFmtId="2" fontId="3" fillId="35" borderId="29" xfId="0" applyNumberFormat="1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49" fontId="3" fillId="0" borderId="105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12" fillId="35" borderId="27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1" fontId="4" fillId="35" borderId="9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/>
    </xf>
    <xf numFmtId="0" fontId="3" fillId="0" borderId="124" xfId="0" applyFont="1" applyFill="1" applyBorder="1" applyAlignment="1">
      <alignment horizontal="center"/>
    </xf>
    <xf numFmtId="49" fontId="3" fillId="0" borderId="124" xfId="0" applyNumberFormat="1" applyFont="1" applyFill="1" applyBorder="1" applyAlignment="1">
      <alignment horizontal="right"/>
    </xf>
    <xf numFmtId="49" fontId="5" fillId="0" borderId="124" xfId="0" applyNumberFormat="1" applyFont="1" applyFill="1" applyBorder="1" applyAlignment="1">
      <alignment horizontal="right"/>
    </xf>
    <xf numFmtId="0" fontId="5" fillId="0" borderId="124" xfId="0" applyFont="1" applyFill="1" applyBorder="1" applyAlignment="1">
      <alignment/>
    </xf>
    <xf numFmtId="2" fontId="3" fillId="0" borderId="124" xfId="0" applyNumberFormat="1" applyFont="1" applyFill="1" applyBorder="1" applyAlignment="1">
      <alignment horizontal="right"/>
    </xf>
    <xf numFmtId="49" fontId="12" fillId="0" borderId="124" xfId="0" applyNumberFormat="1" applyFont="1" applyFill="1" applyBorder="1" applyAlignment="1">
      <alignment horizontal="right"/>
    </xf>
    <xf numFmtId="49" fontId="3" fillId="0" borderId="124" xfId="0" applyNumberFormat="1" applyFont="1" applyFill="1" applyBorder="1" applyAlignment="1">
      <alignment/>
    </xf>
    <xf numFmtId="2" fontId="3" fillId="0" borderId="124" xfId="0" applyNumberFormat="1" applyFont="1" applyFill="1" applyBorder="1" applyAlignment="1">
      <alignment/>
    </xf>
    <xf numFmtId="1" fontId="3" fillId="0" borderId="125" xfId="0" applyNumberFormat="1" applyFont="1" applyFill="1" applyBorder="1" applyAlignment="1">
      <alignment horizontal="center"/>
    </xf>
    <xf numFmtId="0" fontId="3" fillId="0" borderId="86" xfId="0" applyFont="1" applyFill="1" applyBorder="1" applyAlignment="1">
      <alignment/>
    </xf>
    <xf numFmtId="0" fontId="3" fillId="0" borderId="86" xfId="0" applyFont="1" applyFill="1" applyBorder="1" applyAlignment="1">
      <alignment horizontal="center"/>
    </xf>
    <xf numFmtId="49" fontId="3" fillId="0" borderId="86" xfId="0" applyNumberFormat="1" applyFont="1" applyFill="1" applyBorder="1" applyAlignment="1">
      <alignment horizontal="right"/>
    </xf>
    <xf numFmtId="49" fontId="5" fillId="0" borderId="86" xfId="0" applyNumberFormat="1" applyFont="1" applyFill="1" applyBorder="1" applyAlignment="1">
      <alignment horizontal="right"/>
    </xf>
    <xf numFmtId="0" fontId="5" fillId="0" borderId="86" xfId="0" applyFont="1" applyFill="1" applyBorder="1" applyAlignment="1">
      <alignment/>
    </xf>
    <xf numFmtId="2" fontId="3" fillId="0" borderId="86" xfId="0" applyNumberFormat="1" applyFont="1" applyFill="1" applyBorder="1" applyAlignment="1">
      <alignment horizontal="right"/>
    </xf>
    <xf numFmtId="49" fontId="12" fillId="0" borderId="86" xfId="0" applyNumberFormat="1" applyFont="1" applyFill="1" applyBorder="1" applyAlignment="1">
      <alignment horizontal="right"/>
    </xf>
    <xf numFmtId="49" fontId="3" fillId="0" borderId="86" xfId="0" applyNumberFormat="1" applyFont="1" applyFill="1" applyBorder="1" applyAlignment="1">
      <alignment/>
    </xf>
    <xf numFmtId="2" fontId="3" fillId="0" borderId="86" xfId="0" applyNumberFormat="1" applyFont="1" applyFill="1" applyBorder="1" applyAlignment="1">
      <alignment/>
    </xf>
    <xf numFmtId="1" fontId="4" fillId="0" borderId="10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5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35" borderId="126" xfId="0" applyNumberFormat="1" applyFont="1" applyFill="1" applyBorder="1" applyAlignment="1">
      <alignment horizontal="center" vertical="center"/>
    </xf>
    <xf numFmtId="0" fontId="3" fillId="35" borderId="127" xfId="0" applyFont="1" applyFill="1" applyBorder="1" applyAlignment="1">
      <alignment horizontal="left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5" fillId="35" borderId="74" xfId="0" applyNumberFormat="1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2" fontId="3" fillId="35" borderId="76" xfId="0" applyNumberFormat="1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2" fontId="3" fillId="35" borderId="73" xfId="0" applyNumberFormat="1" applyFont="1" applyFill="1" applyBorder="1" applyAlignment="1">
      <alignment horizontal="center" vertical="center"/>
    </xf>
    <xf numFmtId="49" fontId="12" fillId="35" borderId="74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2" fontId="3" fillId="35" borderId="74" xfId="0" applyNumberFormat="1" applyFont="1" applyFill="1" applyBorder="1" applyAlignment="1">
      <alignment horizontal="center" vertical="center"/>
    </xf>
    <xf numFmtId="1" fontId="4" fillId="35" borderId="78" xfId="0" applyNumberFormat="1" applyFont="1" applyFill="1" applyBorder="1" applyAlignment="1">
      <alignment horizontal="center" vertical="center"/>
    </xf>
    <xf numFmtId="49" fontId="3" fillId="35" borderId="126" xfId="0" applyNumberFormat="1" applyFont="1" applyFill="1" applyBorder="1" applyAlignment="1">
      <alignment horizontal="center" vertical="center"/>
    </xf>
    <xf numFmtId="0" fontId="3" fillId="35" borderId="127" xfId="0" applyFont="1" applyFill="1" applyBorder="1" applyAlignment="1">
      <alignment horizontal="left" vertical="center"/>
    </xf>
    <xf numFmtId="49" fontId="3" fillId="35" borderId="73" xfId="0" applyNumberFormat="1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2" fontId="3" fillId="35" borderId="73" xfId="0" applyNumberFormat="1" applyFont="1" applyFill="1" applyBorder="1" applyAlignment="1">
      <alignment horizontal="center" vertical="center"/>
    </xf>
    <xf numFmtId="1" fontId="4" fillId="35" borderId="78" xfId="0" applyNumberFormat="1" applyFont="1" applyFill="1" applyBorder="1" applyAlignment="1">
      <alignment horizontal="center" vertical="center"/>
    </xf>
    <xf numFmtId="49" fontId="54" fillId="35" borderId="71" xfId="0" applyNumberFormat="1" applyFont="1" applyFill="1" applyBorder="1" applyAlignment="1">
      <alignment horizontal="center" vertical="center"/>
    </xf>
    <xf numFmtId="0" fontId="54" fillId="35" borderId="72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49" fontId="3" fillId="35" borderId="88" xfId="0" applyNumberFormat="1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left" vertical="center"/>
    </xf>
    <xf numFmtId="0" fontId="3" fillId="35" borderId="95" xfId="0" applyFont="1" applyFill="1" applyBorder="1" applyAlignment="1">
      <alignment horizontal="left" vertical="center"/>
    </xf>
    <xf numFmtId="0" fontId="3" fillId="35" borderId="128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/>
    </xf>
    <xf numFmtId="0" fontId="3" fillId="35" borderId="129" xfId="0" applyFont="1" applyFill="1" applyBorder="1" applyAlignment="1">
      <alignment horizontal="left" vertical="center"/>
    </xf>
    <xf numFmtId="0" fontId="3" fillId="35" borderId="128" xfId="0" applyFont="1" applyFill="1" applyBorder="1" applyAlignment="1">
      <alignment horizontal="left" vertical="center"/>
    </xf>
    <xf numFmtId="0" fontId="3" fillId="35" borderId="129" xfId="0" applyFont="1" applyFill="1" applyBorder="1" applyAlignment="1">
      <alignment horizontal="left" vertical="center"/>
    </xf>
    <xf numFmtId="0" fontId="54" fillId="35" borderId="130" xfId="0" applyFont="1" applyFill="1" applyBorder="1" applyAlignment="1">
      <alignment horizontal="left" vertical="center"/>
    </xf>
    <xf numFmtId="0" fontId="54" fillId="35" borderId="128" xfId="0" applyFont="1" applyFill="1" applyBorder="1" applyAlignment="1">
      <alignment horizontal="left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49" fontId="4" fillId="0" borderId="64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65" xfId="0" applyFill="1" applyBorder="1" applyAlignment="1">
      <alignment/>
    </xf>
    <xf numFmtId="49" fontId="4" fillId="0" borderId="61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31" xfId="0" applyNumberFormat="1" applyFont="1" applyFill="1" applyBorder="1" applyAlignment="1">
      <alignment horizontal="center" vertical="center"/>
    </xf>
    <xf numFmtId="0" fontId="0" fillId="0" borderId="132" xfId="0" applyBorder="1" applyAlignment="1">
      <alignment/>
    </xf>
    <xf numFmtId="49" fontId="4" fillId="0" borderId="58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49" fontId="4" fillId="0" borderId="5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49" fontId="4" fillId="0" borderId="6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0" fontId="4" fillId="0" borderId="132" xfId="0" applyFont="1" applyFill="1" applyBorder="1" applyAlignment="1">
      <alignment horizontal="center" vertical="center"/>
    </xf>
    <xf numFmtId="0" fontId="0" fillId="0" borderId="133" xfId="0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4" fillId="0" borderId="10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34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left" vertical="center"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49" fontId="4" fillId="0" borderId="65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14" fillId="0" borderId="0" xfId="0" applyFont="1" applyAlignment="1">
      <alignment horizontal="center"/>
    </xf>
    <xf numFmtId="49" fontId="3" fillId="0" borderId="69" xfId="0" applyNumberFormat="1" applyFont="1" applyFill="1" applyBorder="1" applyAlignment="1">
      <alignment horizontal="center" vertical="center"/>
    </xf>
    <xf numFmtId="0" fontId="0" fillId="0" borderId="98" xfId="0" applyBorder="1" applyAlignment="1">
      <alignment/>
    </xf>
    <xf numFmtId="49" fontId="18" fillId="0" borderId="135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6" fillId="0" borderId="1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69" xfId="0" applyFont="1" applyFill="1" applyBorder="1" applyAlignment="1">
      <alignment horizontal="center" vertical="center"/>
    </xf>
    <xf numFmtId="0" fontId="0" fillId="0" borderId="136" xfId="0" applyBorder="1" applyAlignment="1">
      <alignment/>
    </xf>
    <xf numFmtId="49" fontId="4" fillId="0" borderId="13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49" fontId="4" fillId="0" borderId="5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2" fontId="4" fillId="0" borderId="58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13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4" fillId="0" borderId="137" xfId="0" applyNumberFormat="1" applyFont="1" applyFill="1" applyBorder="1" applyAlignment="1">
      <alignment horizontal="center" vertical="center"/>
    </xf>
    <xf numFmtId="0" fontId="0" fillId="0" borderId="118" xfId="0" applyFill="1" applyBorder="1" applyAlignment="1">
      <alignment/>
    </xf>
    <xf numFmtId="49" fontId="4" fillId="0" borderId="137" xfId="0" applyNumberFormat="1" applyFont="1" applyFill="1" applyBorder="1" applyAlignment="1">
      <alignment horizontal="center" vertical="center" wrapText="1"/>
    </xf>
    <xf numFmtId="49" fontId="4" fillId="0" borderId="139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49" fontId="4" fillId="0" borderId="140" xfId="0" applyNumberFormat="1" applyFont="1" applyFill="1" applyBorder="1" applyAlignment="1">
      <alignment horizontal="center" vertical="center" wrapText="1"/>
    </xf>
    <xf numFmtId="0" fontId="0" fillId="0" borderId="114" xfId="0" applyFill="1" applyBorder="1" applyAlignment="1">
      <alignment/>
    </xf>
    <xf numFmtId="49" fontId="4" fillId="0" borderId="141" xfId="0" applyNumberFormat="1" applyFont="1" applyFill="1" applyBorder="1" applyAlignment="1">
      <alignment horizontal="center" vertical="center" wrapText="1"/>
    </xf>
    <xf numFmtId="0" fontId="0" fillId="0" borderId="142" xfId="0" applyFill="1" applyBorder="1" applyAlignment="1">
      <alignment/>
    </xf>
    <xf numFmtId="49" fontId="4" fillId="0" borderId="143" xfId="0" applyNumberFormat="1" applyFont="1" applyFill="1" applyBorder="1" applyAlignment="1">
      <alignment horizontal="center" vertical="center" wrapText="1"/>
    </xf>
    <xf numFmtId="49" fontId="4" fillId="0" borderId="144" xfId="0" applyNumberFormat="1" applyFont="1" applyFill="1" applyBorder="1" applyAlignment="1">
      <alignment horizontal="center" vertical="center" wrapText="1"/>
    </xf>
    <xf numFmtId="0" fontId="0" fillId="0" borderId="145" xfId="0" applyFill="1" applyBorder="1" applyAlignment="1">
      <alignment/>
    </xf>
    <xf numFmtId="49" fontId="4" fillId="0" borderId="146" xfId="0" applyNumberFormat="1" applyFont="1" applyFill="1" applyBorder="1" applyAlignment="1">
      <alignment horizontal="center" vertical="center" wrapText="1"/>
    </xf>
    <xf numFmtId="0" fontId="0" fillId="0" borderId="98" xfId="0" applyFill="1" applyBorder="1" applyAlignment="1">
      <alignment/>
    </xf>
    <xf numFmtId="0" fontId="14" fillId="0" borderId="0" xfId="0" applyFont="1" applyBorder="1" applyAlignment="1">
      <alignment horizontal="center"/>
    </xf>
    <xf numFmtId="49" fontId="4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49" fontId="4" fillId="0" borderId="149" xfId="0" applyNumberFormat="1" applyFont="1" applyFill="1" applyBorder="1" applyAlignment="1">
      <alignment horizontal="center" vertical="center" wrapText="1"/>
    </xf>
    <xf numFmtId="0" fontId="0" fillId="0" borderId="142" xfId="0" applyBorder="1" applyAlignment="1">
      <alignment/>
    </xf>
    <xf numFmtId="0" fontId="0" fillId="0" borderId="145" xfId="0" applyBorder="1" applyAlignment="1">
      <alignment/>
    </xf>
    <xf numFmtId="0" fontId="0" fillId="0" borderId="150" xfId="0" applyBorder="1" applyAlignment="1">
      <alignment/>
    </xf>
    <xf numFmtId="0" fontId="0" fillId="0" borderId="114" xfId="0" applyBorder="1" applyAlignment="1">
      <alignment/>
    </xf>
    <xf numFmtId="0" fontId="0" fillId="0" borderId="67" xfId="0" applyBorder="1" applyAlignment="1">
      <alignment/>
    </xf>
    <xf numFmtId="0" fontId="4" fillId="0" borderId="69" xfId="0" applyFont="1" applyFill="1" applyBorder="1" applyAlignment="1">
      <alignment horizontal="center" vertical="center"/>
    </xf>
    <xf numFmtId="49" fontId="4" fillId="0" borderId="144" xfId="0" applyNumberFormat="1" applyFont="1" applyFill="1" applyBorder="1" applyAlignment="1">
      <alignment horizontal="center" vertical="center" wrapText="1"/>
    </xf>
    <xf numFmtId="49" fontId="4" fillId="0" borderId="141" xfId="0" applyNumberFormat="1" applyFont="1" applyFill="1" applyBorder="1" applyAlignment="1">
      <alignment horizontal="center" vertical="center" wrapText="1"/>
    </xf>
    <xf numFmtId="49" fontId="4" fillId="0" borderId="140" xfId="0" applyNumberFormat="1" applyFont="1" applyFill="1" applyBorder="1" applyAlignment="1">
      <alignment horizontal="center" vertical="center" wrapText="1"/>
    </xf>
    <xf numFmtId="49" fontId="4" fillId="0" borderId="141" xfId="0" applyNumberFormat="1" applyFont="1" applyFill="1" applyBorder="1" applyAlignment="1">
      <alignment horizontal="center" vertical="center" wrapText="1"/>
    </xf>
    <xf numFmtId="49" fontId="11" fillId="0" borderId="151" xfId="0" applyNumberFormat="1" applyFont="1" applyFill="1" applyBorder="1" applyAlignment="1">
      <alignment horizontal="center" vertical="center"/>
    </xf>
    <xf numFmtId="49" fontId="4" fillId="0" borderId="143" xfId="0" applyNumberFormat="1" applyFont="1" applyFill="1" applyBorder="1" applyAlignment="1">
      <alignment horizontal="center" vertical="center" wrapText="1"/>
    </xf>
    <xf numFmtId="49" fontId="4" fillId="0" borderId="14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49" fontId="4" fillId="0" borderId="146" xfId="0" applyNumberFormat="1" applyFont="1" applyFill="1" applyBorder="1" applyAlignment="1">
      <alignment horizontal="center" vertical="center" wrapText="1"/>
    </xf>
    <xf numFmtId="49" fontId="4" fillId="0" borderId="144" xfId="0" applyNumberFormat="1" applyFont="1" applyFill="1" applyBorder="1" applyAlignment="1">
      <alignment horizontal="center" vertical="center" wrapText="1"/>
    </xf>
    <xf numFmtId="49" fontId="4" fillId="0" borderId="139" xfId="0" applyNumberFormat="1" applyFont="1" applyFill="1" applyBorder="1" applyAlignment="1">
      <alignment horizontal="center" vertical="center" wrapText="1"/>
    </xf>
    <xf numFmtId="49" fontId="4" fillId="0" borderId="140" xfId="0" applyNumberFormat="1" applyFont="1" applyFill="1" applyBorder="1" applyAlignment="1">
      <alignment horizontal="center" vertical="center" wrapText="1"/>
    </xf>
    <xf numFmtId="49" fontId="4" fillId="0" borderId="137" xfId="0" applyNumberFormat="1" applyFont="1" applyFill="1" applyBorder="1" applyAlignment="1">
      <alignment horizontal="center" vertical="center" wrapText="1"/>
    </xf>
    <xf numFmtId="49" fontId="4" fillId="0" borderId="146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>
      <alignment horizontal="center" vertical="center" wrapText="1"/>
    </xf>
    <xf numFmtId="49" fontId="11" fillId="0" borderId="135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 wrapText="1"/>
    </xf>
    <xf numFmtId="49" fontId="4" fillId="0" borderId="1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het_nyolc_tiz_proba_felnott_U23_jun_ifj_2014_eredmeny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het_nyolc_tiz_proba_felnott_U23_jun_ifj_2014_eredmeny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het_nyolc_tiz_proba_felnott_U23_jun_ifj_2014_eredmeny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érfi_feln"/>
      <sheetName val="Férfi_jun"/>
      <sheetName val="Férfi_ifi"/>
      <sheetName val="Női_feln"/>
      <sheetName val="Női_ifi"/>
    </sheetNames>
    <sheetDataSet>
      <sheetData sheetId="0">
        <row r="4">
          <cell r="B4">
            <v>25.4347</v>
          </cell>
          <cell r="C4">
            <v>18</v>
          </cell>
          <cell r="D4">
            <v>1.81</v>
          </cell>
        </row>
        <row r="7">
          <cell r="B7">
            <v>1.53775</v>
          </cell>
          <cell r="C7">
            <v>82</v>
          </cell>
          <cell r="D7">
            <v>1.81</v>
          </cell>
        </row>
        <row r="9">
          <cell r="B9">
            <v>0.03768</v>
          </cell>
          <cell r="C9">
            <v>480</v>
          </cell>
          <cell r="D9">
            <v>1.85</v>
          </cell>
        </row>
        <row r="10">
          <cell r="B10">
            <v>5.74352</v>
          </cell>
          <cell r="C10">
            <v>28.5</v>
          </cell>
          <cell r="D10">
            <v>1.92</v>
          </cell>
        </row>
        <row r="11">
          <cell r="B11">
            <v>0.8465</v>
          </cell>
          <cell r="C11">
            <v>75</v>
          </cell>
          <cell r="D11">
            <v>1.42</v>
          </cell>
        </row>
        <row r="12">
          <cell r="B12">
            <v>0.2797</v>
          </cell>
          <cell r="C12">
            <v>100</v>
          </cell>
          <cell r="D12">
            <v>1.35</v>
          </cell>
        </row>
        <row r="13">
          <cell r="B13">
            <v>0.14354</v>
          </cell>
          <cell r="C13">
            <v>220</v>
          </cell>
          <cell r="D13">
            <v>1.4</v>
          </cell>
        </row>
        <row r="14">
          <cell r="B14">
            <v>51.39</v>
          </cell>
          <cell r="C14">
            <v>1.5</v>
          </cell>
          <cell r="D14">
            <v>1.05</v>
          </cell>
        </row>
        <row r="15">
          <cell r="B15">
            <v>12.91</v>
          </cell>
          <cell r="C15">
            <v>4</v>
          </cell>
          <cell r="D15">
            <v>1.1</v>
          </cell>
        </row>
        <row r="16">
          <cell r="B16">
            <v>10.14</v>
          </cell>
          <cell r="C16">
            <v>7</v>
          </cell>
          <cell r="D16">
            <v>1.08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érfi_feln"/>
      <sheetName val="Férfi_jun"/>
      <sheetName val="Férfi_ifi"/>
      <sheetName val="Női_feln"/>
      <sheetName val="Női_ifi"/>
    </sheetNames>
    <sheetDataSet>
      <sheetData sheetId="0">
        <row r="4">
          <cell r="B4">
            <v>25.4347</v>
          </cell>
          <cell r="C4">
            <v>18</v>
          </cell>
          <cell r="D4">
            <v>1.81</v>
          </cell>
        </row>
        <row r="7">
          <cell r="B7">
            <v>1.53775</v>
          </cell>
          <cell r="C7">
            <v>82</v>
          </cell>
          <cell r="D7">
            <v>1.81</v>
          </cell>
        </row>
        <row r="8">
          <cell r="B8">
            <v>0.08713</v>
          </cell>
          <cell r="C8">
            <v>305.5</v>
          </cell>
          <cell r="D8">
            <v>1.85</v>
          </cell>
        </row>
        <row r="10">
          <cell r="B10">
            <v>5.74352</v>
          </cell>
          <cell r="C10">
            <v>28.5</v>
          </cell>
          <cell r="D10">
            <v>1.92</v>
          </cell>
        </row>
        <row r="11">
          <cell r="B11">
            <v>0.8465</v>
          </cell>
          <cell r="C11">
            <v>75</v>
          </cell>
          <cell r="D11">
            <v>1.42</v>
          </cell>
        </row>
        <row r="13">
          <cell r="B13">
            <v>0.14354</v>
          </cell>
          <cell r="C13">
            <v>220</v>
          </cell>
          <cell r="D13">
            <v>1.4</v>
          </cell>
        </row>
        <row r="14">
          <cell r="B14">
            <v>51.39</v>
          </cell>
          <cell r="C14">
            <v>1.5</v>
          </cell>
          <cell r="D14">
            <v>1.05</v>
          </cell>
        </row>
        <row r="16">
          <cell r="B16">
            <v>10.14</v>
          </cell>
          <cell r="C16">
            <v>7</v>
          </cell>
          <cell r="D16">
            <v>1.08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érfi_feln"/>
      <sheetName val="Férfi_jun"/>
      <sheetName val="Férfi_ifi"/>
      <sheetName val="Női_feln"/>
      <sheetName val="Női_ifi"/>
    </sheetNames>
    <sheetDataSet>
      <sheetData sheetId="0">
        <row r="23">
          <cell r="B23">
            <v>4.99087</v>
          </cell>
          <cell r="C23">
            <v>42.5</v>
          </cell>
          <cell r="D23">
            <v>1.81</v>
          </cell>
        </row>
        <row r="24">
          <cell r="B24">
            <v>0.11193</v>
          </cell>
          <cell r="C24">
            <v>254</v>
          </cell>
          <cell r="D24">
            <v>1.88</v>
          </cell>
        </row>
        <row r="25">
          <cell r="B25">
            <v>9.23076</v>
          </cell>
          <cell r="C25">
            <v>26.7</v>
          </cell>
          <cell r="D25">
            <v>1.835</v>
          </cell>
        </row>
        <row r="26">
          <cell r="B26">
            <v>1.84523</v>
          </cell>
          <cell r="C26">
            <v>75</v>
          </cell>
          <cell r="D26">
            <v>1.348</v>
          </cell>
        </row>
        <row r="27">
          <cell r="B27">
            <v>0.188807</v>
          </cell>
          <cell r="C27">
            <v>210</v>
          </cell>
          <cell r="D27">
            <v>1.41</v>
          </cell>
        </row>
        <row r="28">
          <cell r="B28">
            <v>56.0211</v>
          </cell>
          <cell r="C28">
            <v>1.5</v>
          </cell>
          <cell r="D28">
            <v>1.05</v>
          </cell>
        </row>
        <row r="29">
          <cell r="B29">
            <v>15.9803</v>
          </cell>
          <cell r="C29">
            <v>3.8</v>
          </cell>
          <cell r="D29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4" width="11.57421875" style="0" customWidth="1"/>
  </cols>
  <sheetData>
    <row r="1" spans="1:14" ht="12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5" t="s">
        <v>2</v>
      </c>
      <c r="C3" s="5" t="s">
        <v>3</v>
      </c>
      <c r="D3" s="5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6" t="s">
        <v>5</v>
      </c>
      <c r="B4" s="7">
        <v>25.4347</v>
      </c>
      <c r="C4" s="8">
        <v>18</v>
      </c>
      <c r="D4" s="8">
        <v>1.81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6" t="s">
        <v>6</v>
      </c>
      <c r="B5" s="7">
        <v>5.8425</v>
      </c>
      <c r="C5" s="8">
        <v>38</v>
      </c>
      <c r="D5" s="8">
        <v>1.81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6" t="s">
        <v>7</v>
      </c>
      <c r="B6" s="7">
        <v>3.301612</v>
      </c>
      <c r="C6" s="8">
        <v>57</v>
      </c>
      <c r="D6" s="8">
        <v>1.81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6" t="s">
        <v>8</v>
      </c>
      <c r="B7" s="7">
        <v>1.53775</v>
      </c>
      <c r="C7" s="8">
        <v>82</v>
      </c>
      <c r="D7" s="8">
        <v>1.81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6" t="s">
        <v>9</v>
      </c>
      <c r="B8" s="7">
        <v>0.08713</v>
      </c>
      <c r="C8" s="8">
        <v>305.5</v>
      </c>
      <c r="D8" s="8">
        <v>1.85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6" t="s">
        <v>10</v>
      </c>
      <c r="B9" s="7">
        <v>0.03768</v>
      </c>
      <c r="C9" s="8">
        <v>480</v>
      </c>
      <c r="D9" s="8">
        <v>1.85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6" t="s">
        <v>11</v>
      </c>
      <c r="B10" s="7">
        <v>5.74352</v>
      </c>
      <c r="C10" s="8">
        <v>28.5</v>
      </c>
      <c r="D10" s="8">
        <v>1.92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6" t="s">
        <v>12</v>
      </c>
      <c r="B11" s="7">
        <v>0.8465</v>
      </c>
      <c r="C11" s="8">
        <v>75</v>
      </c>
      <c r="D11" s="8">
        <v>1.42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6" t="s">
        <v>13</v>
      </c>
      <c r="B12" s="7">
        <v>0.2797</v>
      </c>
      <c r="C12" s="8">
        <v>100</v>
      </c>
      <c r="D12" s="8">
        <v>1.35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6" t="s">
        <v>14</v>
      </c>
      <c r="B13" s="7">
        <v>0.14354</v>
      </c>
      <c r="C13" s="8">
        <v>220</v>
      </c>
      <c r="D13" s="8">
        <v>1.4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6" t="s">
        <v>15</v>
      </c>
      <c r="B14" s="7">
        <v>51.39</v>
      </c>
      <c r="C14" s="8">
        <v>1.5</v>
      </c>
      <c r="D14" s="8">
        <v>1.05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6" t="s">
        <v>16</v>
      </c>
      <c r="B15" s="7">
        <v>12.91</v>
      </c>
      <c r="C15" s="8">
        <v>4</v>
      </c>
      <c r="D15" s="8">
        <v>1.1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6" t="s">
        <v>17</v>
      </c>
      <c r="B16" s="7">
        <v>10.14</v>
      </c>
      <c r="C16" s="8">
        <v>7</v>
      </c>
      <c r="D16" s="8">
        <v>1.08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"/>
      <c r="B17" s="2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"/>
      <c r="B18" s="2"/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"/>
      <c r="B19" s="2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"/>
      <c r="B20" s="2"/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"/>
      <c r="B21" s="2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4" t="s">
        <v>18</v>
      </c>
      <c r="B22" s="5" t="s">
        <v>19</v>
      </c>
      <c r="C22" s="5" t="s">
        <v>20</v>
      </c>
      <c r="D22" s="5" t="s">
        <v>21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6" t="s">
        <v>22</v>
      </c>
      <c r="B23" s="7">
        <v>4.99087</v>
      </c>
      <c r="C23" s="8">
        <v>42.5</v>
      </c>
      <c r="D23" s="8">
        <v>1.81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6" t="s">
        <v>23</v>
      </c>
      <c r="B24" s="7">
        <v>0.11193</v>
      </c>
      <c r="C24" s="8">
        <v>254</v>
      </c>
      <c r="D24" s="8">
        <v>1.88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6" t="s">
        <v>24</v>
      </c>
      <c r="B25" s="7">
        <v>9.23076</v>
      </c>
      <c r="C25" s="8">
        <v>26.7</v>
      </c>
      <c r="D25" s="8">
        <v>1.835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6" t="s">
        <v>25</v>
      </c>
      <c r="B26" s="7">
        <v>1.84523</v>
      </c>
      <c r="C26" s="8">
        <v>75</v>
      </c>
      <c r="D26" s="8">
        <v>1.348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6" t="s">
        <v>26</v>
      </c>
      <c r="B27" s="7">
        <v>0.188807</v>
      </c>
      <c r="C27" s="8">
        <v>210</v>
      </c>
      <c r="D27" s="8">
        <v>1.41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6" t="s">
        <v>27</v>
      </c>
      <c r="B28" s="7">
        <v>56.0211</v>
      </c>
      <c r="C28" s="8">
        <v>1.5</v>
      </c>
      <c r="D28" s="8">
        <v>1.05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6" t="s">
        <v>28</v>
      </c>
      <c r="B29" s="7">
        <v>15.9803</v>
      </c>
      <c r="C29" s="8">
        <v>3.8</v>
      </c>
      <c r="D29" s="8">
        <v>1.04</v>
      </c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PageLayoutView="0" workbookViewId="0" topLeftCell="A1">
      <selection activeCell="AE4" sqref="AE4"/>
    </sheetView>
  </sheetViews>
  <sheetFormatPr defaultColWidth="17.28125" defaultRowHeight="15.75" customHeight="1"/>
  <cols>
    <col min="1" max="1" width="4.00390625" style="0" customWidth="1"/>
    <col min="2" max="2" width="22.28125" style="0" customWidth="1"/>
    <col min="3" max="3" width="5.8515625" style="0" customWidth="1"/>
    <col min="4" max="4" width="13.8515625" style="0" customWidth="1"/>
    <col min="5" max="5" width="5.7109375" style="0" customWidth="1"/>
    <col min="6" max="6" width="4.140625" style="0" customWidth="1"/>
    <col min="7" max="7" width="4.28125" style="0" customWidth="1"/>
    <col min="8" max="8" width="5.421875" style="0" customWidth="1"/>
    <col min="9" max="9" width="4.140625" style="0" customWidth="1"/>
    <col min="10" max="10" width="4.28125" style="0" customWidth="1"/>
    <col min="11" max="11" width="6.00390625" style="0" customWidth="1"/>
    <col min="12" max="12" width="4.140625" style="0" customWidth="1"/>
    <col min="13" max="13" width="5.57421875" style="0" customWidth="1"/>
    <col min="14" max="14" width="4.28125" style="0" customWidth="1"/>
    <col min="15" max="15" width="5.57421875" style="0" customWidth="1"/>
    <col min="16" max="16" width="4.8515625" style="0" customWidth="1"/>
    <col min="17" max="17" width="6.00390625" style="0" customWidth="1"/>
    <col min="18" max="18" width="4.28125" style="0" customWidth="1"/>
    <col min="19" max="19" width="4.140625" style="0" customWidth="1"/>
    <col min="20" max="20" width="5.8515625" style="0" customWidth="1"/>
    <col min="21" max="21" width="4.140625" style="0" customWidth="1"/>
    <col min="22" max="22" width="4.00390625" style="0" customWidth="1"/>
    <col min="23" max="23" width="4.140625" style="0" customWidth="1"/>
    <col min="24" max="24" width="6.7109375" style="0" customWidth="1"/>
    <col min="25" max="25" width="4.140625" style="0" customWidth="1"/>
    <col min="26" max="26" width="7.28125" style="0" customWidth="1"/>
    <col min="27" max="27" width="0" style="0" hidden="1" customWidth="1"/>
    <col min="28" max="28" width="3.57421875" style="0" customWidth="1"/>
    <col min="29" max="29" width="8.28125" style="0" customWidth="1"/>
    <col min="30" max="39" width="9.140625" style="0" customWidth="1"/>
  </cols>
  <sheetData>
    <row r="1" spans="1:29" ht="15.75" customHeight="1">
      <c r="A1" s="596" t="s">
        <v>904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</row>
    <row r="2" spans="1:29" ht="15.75" customHeight="1">
      <c r="A2" s="596" t="s">
        <v>905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</row>
    <row r="3" spans="1:39" ht="21" customHeight="1" thickBot="1">
      <c r="A3" s="589" t="s">
        <v>29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5" customHeight="1">
      <c r="A4" s="597"/>
      <c r="B4" s="546" t="s">
        <v>30</v>
      </c>
      <c r="C4" s="559" t="s">
        <v>31</v>
      </c>
      <c r="D4" s="561" t="s">
        <v>32</v>
      </c>
      <c r="E4" s="546" t="s">
        <v>5</v>
      </c>
      <c r="F4" s="563"/>
      <c r="G4" s="565"/>
      <c r="H4" s="546" t="s">
        <v>33</v>
      </c>
      <c r="I4" s="563"/>
      <c r="J4" s="565"/>
      <c r="K4" s="546" t="s">
        <v>34</v>
      </c>
      <c r="L4" s="565"/>
      <c r="M4" s="546" t="s">
        <v>35</v>
      </c>
      <c r="N4" s="565"/>
      <c r="O4" s="548" t="s">
        <v>8</v>
      </c>
      <c r="P4" s="564"/>
      <c r="Q4" s="546" t="s">
        <v>36</v>
      </c>
      <c r="R4" s="563"/>
      <c r="S4" s="565"/>
      <c r="T4" s="548" t="s">
        <v>37</v>
      </c>
      <c r="U4" s="564"/>
      <c r="V4" s="546" t="s">
        <v>38</v>
      </c>
      <c r="W4" s="565"/>
      <c r="X4" s="548" t="s">
        <v>39</v>
      </c>
      <c r="Y4" s="564"/>
      <c r="Z4" s="546" t="s">
        <v>10</v>
      </c>
      <c r="AA4" s="563"/>
      <c r="AB4" s="565"/>
      <c r="AC4" s="572" t="s">
        <v>40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5" customHeight="1" thickBot="1">
      <c r="A5" s="598"/>
      <c r="B5" s="586"/>
      <c r="C5" s="581"/>
      <c r="D5" s="582"/>
      <c r="E5" s="141" t="s">
        <v>41</v>
      </c>
      <c r="F5" s="132" t="s">
        <v>42</v>
      </c>
      <c r="G5" s="142" t="s">
        <v>43</v>
      </c>
      <c r="H5" s="141" t="s">
        <v>41</v>
      </c>
      <c r="I5" s="132" t="s">
        <v>42</v>
      </c>
      <c r="J5" s="142" t="s">
        <v>43</v>
      </c>
      <c r="K5" s="141" t="s">
        <v>41</v>
      </c>
      <c r="L5" s="142" t="s">
        <v>43</v>
      </c>
      <c r="M5" s="141" t="s">
        <v>41</v>
      </c>
      <c r="N5" s="142" t="s">
        <v>43</v>
      </c>
      <c r="O5" s="131" t="s">
        <v>41</v>
      </c>
      <c r="P5" s="151" t="s">
        <v>43</v>
      </c>
      <c r="Q5" s="141" t="s">
        <v>41</v>
      </c>
      <c r="R5" s="132" t="s">
        <v>42</v>
      </c>
      <c r="S5" s="142" t="s">
        <v>43</v>
      </c>
      <c r="T5" s="131" t="s">
        <v>41</v>
      </c>
      <c r="U5" s="151" t="s">
        <v>43</v>
      </c>
      <c r="V5" s="141" t="s">
        <v>41</v>
      </c>
      <c r="W5" s="142" t="s">
        <v>43</v>
      </c>
      <c r="X5" s="131" t="s">
        <v>41</v>
      </c>
      <c r="Y5" s="151" t="s">
        <v>43</v>
      </c>
      <c r="Z5" s="141" t="s">
        <v>41</v>
      </c>
      <c r="AA5" s="133" t="s">
        <v>43</v>
      </c>
      <c r="AB5" s="142" t="s">
        <v>43</v>
      </c>
      <c r="AC5" s="574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2.75" customHeight="1">
      <c r="A6" s="324">
        <v>1</v>
      </c>
      <c r="B6" s="325" t="s">
        <v>44</v>
      </c>
      <c r="C6" s="318" t="s">
        <v>45</v>
      </c>
      <c r="D6" s="326" t="s">
        <v>906</v>
      </c>
      <c r="E6" s="327">
        <v>11.58</v>
      </c>
      <c r="F6" s="328" t="s">
        <v>47</v>
      </c>
      <c r="G6" s="329">
        <f>IF(E6="",0,ROUNDDOWN((POWER(('[1]Konst'!$C$4-$E6),'[1]Konst'!$D$4))*'[1]Konst'!$B$4,0))</f>
        <v>736</v>
      </c>
      <c r="H6" s="330" t="s">
        <v>48</v>
      </c>
      <c r="I6" s="328" t="s">
        <v>49</v>
      </c>
      <c r="J6" s="329">
        <f>IF(H6="",0,ROUNDDOWN((POWER((($H6*100)-'[1]Konst'!$C$13),'[1]Konst'!$D$13))*'[1]Konst'!$B$13,0))</f>
        <v>913</v>
      </c>
      <c r="K6" s="327">
        <v>11.23</v>
      </c>
      <c r="L6" s="329">
        <f>IF(K6="",0,ROUNDDOWN((POWER(($K6-'[1]Konst'!$C$14),'[1]Konst'!$D$14))*'[1]Konst'!$B$14,0))</f>
        <v>560</v>
      </c>
      <c r="M6" s="330" t="s">
        <v>50</v>
      </c>
      <c r="N6" s="329">
        <f>IF(M6="",0,ROUNDDOWN((POWER((($M6*100)-'[1]Konst'!$C$11),'[1]Konst'!$D$11))*'[1]Konst'!$B$11,0))</f>
        <v>840</v>
      </c>
      <c r="O6" s="331" t="s">
        <v>51</v>
      </c>
      <c r="P6" s="332">
        <f>IF(O6="",0,ROUNDDOWN((POWER(('[1]Konst'!$C$7-$O6),'[1]Konst'!$D$7))*'[1]Konst'!$B$7,0))</f>
        <v>657</v>
      </c>
      <c r="Q6" s="330" t="s">
        <v>52</v>
      </c>
      <c r="R6" s="328" t="s">
        <v>53</v>
      </c>
      <c r="S6" s="329">
        <f>IF(Q6="",0,ROUNDDOWN((POWER(('[1]Konst'!$C$10-$Q6),'[1]Konst'!$D$10))*'[1]Konst'!$B$10,0))</f>
        <v>783</v>
      </c>
      <c r="T6" s="331" t="s">
        <v>54</v>
      </c>
      <c r="U6" s="332">
        <f>IF(T6="",0,ROUNDDOWN((POWER(($T6-'[1]Konst'!$C$15),'[1]Konst'!$D$15))*'[1]Konst'!$B$15,0))</f>
        <v>597</v>
      </c>
      <c r="V6" s="330" t="s">
        <v>55</v>
      </c>
      <c r="W6" s="329">
        <f>IF(V6="",0,ROUNDDOWN((POWER((($V6*100)-'[1]Konst'!$C$12),'[1]Konst'!$D$12))*'[1]Konst'!$B$12,0))</f>
        <v>731</v>
      </c>
      <c r="X6" s="331" t="s">
        <v>56</v>
      </c>
      <c r="Y6" s="332">
        <f>IF(X6="",0,ROUNDDOWN((POWER(($X6-'[1]Konst'!$C$16),'[1]Konst'!$D$16))*'[1]Konst'!$B$16,0))</f>
        <v>571</v>
      </c>
      <c r="Z6" s="330" t="s">
        <v>57</v>
      </c>
      <c r="AA6" s="333">
        <f aca="true" t="shared" si="0" ref="AA6:AA11">VALUE(60*MID(Z6,1,1))+VALUE(MID(Z6,3,2))+VALUE(MID(Z6,6,2)/100)</f>
        <v>291.23</v>
      </c>
      <c r="AB6" s="329">
        <f>IF(Z6="",0,ROUNDDOWN((POWER(('[1]Konst'!$C$9-$AA6),'[1]Konst'!$D$9))*'[1]Konst'!$B$9,0))</f>
        <v>611</v>
      </c>
      <c r="AC6" s="334">
        <f aca="true" t="shared" si="1" ref="AC6:AC11">SUM(G6,J6,L6,N6,P6,S6,U6,W6,Y6,AB6)</f>
        <v>6999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2.75" customHeight="1">
      <c r="A7" s="116">
        <v>2</v>
      </c>
      <c r="B7" s="120" t="s">
        <v>80</v>
      </c>
      <c r="C7" s="105" t="s">
        <v>81</v>
      </c>
      <c r="D7" s="121" t="s">
        <v>907</v>
      </c>
      <c r="E7" s="144">
        <v>12</v>
      </c>
      <c r="F7" s="110" t="s">
        <v>47</v>
      </c>
      <c r="G7" s="145">
        <f>IF(E7="",0,ROUNDDOWN((POWER(('[1]Konst'!$C$4-$E7),'[1]Konst'!$D$4))*'[1]Konst'!$B$4,0))</f>
        <v>651</v>
      </c>
      <c r="H7" s="149" t="s">
        <v>82</v>
      </c>
      <c r="I7" s="110" t="s">
        <v>83</v>
      </c>
      <c r="J7" s="145">
        <f>IF(H7="",0,ROUNDDOWN((POWER((($H7*100)-'[1]Konst'!$C$13),'[1]Konst'!$D$13))*'[1]Konst'!$B$13,0))</f>
        <v>711</v>
      </c>
      <c r="K7" s="144">
        <v>9.89</v>
      </c>
      <c r="L7" s="145">
        <f>IF(K7="",0,ROUNDDOWN((POWER(($K7-'[1]Konst'!$C$14),'[1]Konst'!$D$14))*'[1]Konst'!$B$14,0))</f>
        <v>479</v>
      </c>
      <c r="M7" s="149" t="s">
        <v>84</v>
      </c>
      <c r="N7" s="145">
        <f>IF(M7="",0,ROUNDDOWN((POWER((($M7*100)-'[1]Konst'!$C$11),'[1]Konst'!$D$11))*'[1]Konst'!$B$11,0))</f>
        <v>627</v>
      </c>
      <c r="O7" s="139" t="s">
        <v>85</v>
      </c>
      <c r="P7" s="153">
        <f>IF(O7="",0,ROUNDDOWN((POWER(('[1]Konst'!$C$7-$O7),'[1]Konst'!$D$7))*'[1]Konst'!$B$7,0))</f>
        <v>619</v>
      </c>
      <c r="Q7" s="149" t="s">
        <v>86</v>
      </c>
      <c r="R7" s="110" t="s">
        <v>53</v>
      </c>
      <c r="S7" s="145">
        <f>IF(Q7="",0,ROUNDDOWN((POWER(('[1]Konst'!$C$10-$Q7),'[1]Konst'!$D$10))*'[1]Konst'!$B$10,0))</f>
        <v>700</v>
      </c>
      <c r="T7" s="139" t="s">
        <v>87</v>
      </c>
      <c r="U7" s="153">
        <f>IF(T7="",0,ROUNDDOWN((POWER(($T7-'[1]Konst'!$C$15),'[1]Konst'!$D$15))*'[1]Konst'!$B$15,0))</f>
        <v>541</v>
      </c>
      <c r="V7" s="149" t="s">
        <v>88</v>
      </c>
      <c r="W7" s="145">
        <f>IF(V7="",0,ROUNDDOWN((POWER((($V7*100)-'[1]Konst'!$C$12),'[1]Konst'!$D$12))*'[1]Konst'!$B$12,0))</f>
        <v>457</v>
      </c>
      <c r="X7" s="139" t="s">
        <v>89</v>
      </c>
      <c r="Y7" s="153">
        <f>IF(X7="",0,ROUNDDOWN((POWER(($X7-'[1]Konst'!$C$16),'[1]Konst'!$D$16))*'[1]Konst'!$B$16,0))</f>
        <v>524</v>
      </c>
      <c r="Z7" s="149" t="s">
        <v>90</v>
      </c>
      <c r="AA7" s="109">
        <f t="shared" si="0"/>
        <v>290.85</v>
      </c>
      <c r="AB7" s="145">
        <f>IF(Z7="",0,ROUNDDOWN((POWER(('[1]Konst'!$C$9-$AA7),'[1]Konst'!$D$9))*'[1]Konst'!$B$9,0))</f>
        <v>614</v>
      </c>
      <c r="AC7" s="155">
        <f t="shared" si="1"/>
        <v>5923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2.75" customHeight="1">
      <c r="A8" s="116">
        <v>3</v>
      </c>
      <c r="B8" s="120" t="s">
        <v>58</v>
      </c>
      <c r="C8" s="105" t="s">
        <v>45</v>
      </c>
      <c r="D8" s="121" t="s">
        <v>906</v>
      </c>
      <c r="E8" s="144">
        <v>11.26</v>
      </c>
      <c r="F8" s="110" t="s">
        <v>47</v>
      </c>
      <c r="G8" s="145">
        <f>IF(E8="",0,ROUNDDOWN((POWER(('[1]Konst'!$C$4-$E8),'[1]Konst'!$D$4))*'[1]Konst'!$B$4,0))</f>
        <v>804</v>
      </c>
      <c r="H8" s="149" t="s">
        <v>59</v>
      </c>
      <c r="I8" s="110" t="s">
        <v>60</v>
      </c>
      <c r="J8" s="145">
        <f>IF(H8="",0,ROUNDDOWN((POWER((($H8*100)-'[1]Konst'!$C$13),'[1]Konst'!$D$13))*'[1]Konst'!$B$13,0))</f>
        <v>952</v>
      </c>
      <c r="K8" s="144">
        <v>9.52</v>
      </c>
      <c r="L8" s="145">
        <f>IF(K8="",0,ROUNDDOWN((POWER(($K8-'[1]Konst'!$C$14),'[1]Konst'!$D$14))*'[1]Konst'!$B$14,0))</f>
        <v>457</v>
      </c>
      <c r="M8" s="149" t="s">
        <v>61</v>
      </c>
      <c r="N8" s="145">
        <f>IF(M8="",0,ROUNDDOWN((POWER((($M8*100)-'[1]Konst'!$C$11),'[1]Konst'!$D$11))*'[1]Konst'!$B$11,0))</f>
        <v>679</v>
      </c>
      <c r="O8" s="139" t="s">
        <v>62</v>
      </c>
      <c r="P8" s="153">
        <f>IF(O8="",0,ROUNDDOWN((POWER(('[1]Konst'!$C$7-$O8),'[1]Konst'!$D$7))*'[1]Konst'!$B$7,0))</f>
        <v>761</v>
      </c>
      <c r="Q8" s="149" t="s">
        <v>63</v>
      </c>
      <c r="R8" s="110" t="s">
        <v>53</v>
      </c>
      <c r="S8" s="145">
        <f>IF(Q8="",0,ROUNDDOWN((POWER(('[1]Konst'!$C$10-$Q8),'[1]Konst'!$D$10))*'[1]Konst'!$B$10,0))</f>
        <v>476</v>
      </c>
      <c r="T8" s="139" t="s">
        <v>64</v>
      </c>
      <c r="U8" s="153">
        <f>IF(T8="",0,ROUNDDOWN((POWER(($T8-'[1]Konst'!$C$15),'[1]Konst'!$D$15))*'[1]Konst'!$B$15,0))</f>
        <v>286</v>
      </c>
      <c r="V8" s="149" t="s">
        <v>65</v>
      </c>
      <c r="W8" s="145">
        <v>0</v>
      </c>
      <c r="X8" s="139" t="s">
        <v>66</v>
      </c>
      <c r="Y8" s="153">
        <f>IF(X8="",0,ROUNDDOWN((POWER(($X8-'[1]Konst'!$C$16),'[1]Konst'!$D$16))*'[1]Konst'!$B$16,0))</f>
        <v>378</v>
      </c>
      <c r="Z8" s="149" t="s">
        <v>67</v>
      </c>
      <c r="AA8" s="109">
        <f t="shared" si="0"/>
        <v>312.87</v>
      </c>
      <c r="AB8" s="145">
        <f>IF(Z8="",0,ROUNDDOWN((POWER(('[1]Konst'!$C$9-$AA8),'[1]Konst'!$D$9))*'[1]Konst'!$B$9,0))</f>
        <v>488</v>
      </c>
      <c r="AC8" s="155">
        <f t="shared" si="1"/>
        <v>5281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2.75" customHeight="1">
      <c r="A9" s="116">
        <v>4</v>
      </c>
      <c r="B9" s="120" t="s">
        <v>68</v>
      </c>
      <c r="C9" s="105" t="s">
        <v>45</v>
      </c>
      <c r="D9" s="121" t="s">
        <v>906</v>
      </c>
      <c r="E9" s="144">
        <v>11.53</v>
      </c>
      <c r="F9" s="110" t="s">
        <v>47</v>
      </c>
      <c r="G9" s="145">
        <f>IF(E9="",0,ROUNDDOWN((POWER(('[1]Konst'!$C$4-$E9),'[1]Konst'!$D$4))*'[1]Konst'!$B$4,0))</f>
        <v>746</v>
      </c>
      <c r="H9" s="149" t="s">
        <v>69</v>
      </c>
      <c r="I9" s="110" t="s">
        <v>70</v>
      </c>
      <c r="J9" s="145">
        <f>IF(H9="",0,ROUNDDOWN((POWER((($H9*100)-'[1]Konst'!$C$13),'[1]Konst'!$D$13))*'[1]Konst'!$B$13,0))</f>
        <v>795</v>
      </c>
      <c r="K9" s="144">
        <v>7.71</v>
      </c>
      <c r="L9" s="145">
        <f>IF(K9="",0,ROUNDDOWN((POWER(($K9-'[1]Konst'!$C$14),'[1]Konst'!$D$14))*'[1]Konst'!$B$14,0))</f>
        <v>349</v>
      </c>
      <c r="M9" s="149" t="s">
        <v>71</v>
      </c>
      <c r="N9" s="145">
        <f>IF(M9="",0,ROUNDDOWN((POWER((($M9*100)-'[1]Konst'!$C$11),'[1]Konst'!$D$11))*'[1]Konst'!$B$11,0))</f>
        <v>653</v>
      </c>
      <c r="O9" s="139" t="s">
        <v>72</v>
      </c>
      <c r="P9" s="153">
        <f>IF(O9="",0,ROUNDDOWN((POWER(('[1]Konst'!$C$7-$O9),'[1]Konst'!$D$7))*'[1]Konst'!$B$7,0))</f>
        <v>668</v>
      </c>
      <c r="Q9" s="149" t="s">
        <v>73</v>
      </c>
      <c r="R9" s="110" t="s">
        <v>53</v>
      </c>
      <c r="S9" s="145">
        <f>IF(Q9="",0,ROUNDDOWN((POWER(('[1]Konst'!$C$10-$Q9),'[1]Konst'!$D$10))*'[1]Konst'!$B$10,0))</f>
        <v>631</v>
      </c>
      <c r="T9" s="139" t="s">
        <v>74</v>
      </c>
      <c r="U9" s="153">
        <f>IF(T9="",0,ROUNDDOWN((POWER(($T9-'[1]Konst'!$C$15),'[1]Konst'!$D$15))*'[1]Konst'!$B$15,0))</f>
        <v>211</v>
      </c>
      <c r="V9" s="149" t="s">
        <v>65</v>
      </c>
      <c r="W9" s="145">
        <v>0</v>
      </c>
      <c r="X9" s="139" t="s">
        <v>75</v>
      </c>
      <c r="Y9" s="153">
        <f>IF(X9="",0,ROUNDDOWN((POWER(($X9-'[1]Konst'!$C$16),'[1]Konst'!$D$16))*'[1]Konst'!$B$16,0))</f>
        <v>280</v>
      </c>
      <c r="Z9" s="149" t="s">
        <v>76</v>
      </c>
      <c r="AA9" s="109">
        <f t="shared" si="0"/>
        <v>320.4</v>
      </c>
      <c r="AB9" s="145">
        <f>IF(Z9="",0,ROUNDDOWN((POWER(('[1]Konst'!$C$9-$AA9),'[1]Konst'!$D$9))*'[1]Konst'!$B$9,0))</f>
        <v>448</v>
      </c>
      <c r="AC9" s="155">
        <f t="shared" si="1"/>
        <v>4781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2.75" customHeight="1">
      <c r="A10" s="116">
        <v>5</v>
      </c>
      <c r="B10" s="120" t="s">
        <v>91</v>
      </c>
      <c r="C10" s="105" t="s">
        <v>92</v>
      </c>
      <c r="D10" s="121" t="s">
        <v>907</v>
      </c>
      <c r="E10" s="144">
        <v>12.28</v>
      </c>
      <c r="F10" s="110" t="s">
        <v>47</v>
      </c>
      <c r="G10" s="145">
        <f>IF(E10="",0,ROUNDDOWN((POWER(('[1]Konst'!$C$4-$E10),'[1]Konst'!$D$4))*'[1]Konst'!$B$4,0))</f>
        <v>597</v>
      </c>
      <c r="H10" s="149" t="s">
        <v>93</v>
      </c>
      <c r="I10" s="110" t="s">
        <v>94</v>
      </c>
      <c r="J10" s="145">
        <f>IF(H10="",0,ROUNDDOWN((POWER((($H10*100)-'[1]Konst'!$C$13),'[1]Konst'!$D$13))*'[1]Konst'!$B$13,0))</f>
        <v>485</v>
      </c>
      <c r="K10" s="144">
        <v>8.2</v>
      </c>
      <c r="L10" s="145">
        <f>IF(K10="",0,ROUNDDOWN((POWER(($K10-'[1]Konst'!$C$14),'[1]Konst'!$D$14))*'[1]Konst'!$B$14,0))</f>
        <v>378</v>
      </c>
      <c r="M10" s="149" t="s">
        <v>95</v>
      </c>
      <c r="N10" s="145">
        <f>IF(M10="",0,ROUNDDOWN((POWER((($M10*100)-'[1]Konst'!$C$11),'[1]Konst'!$D$11))*'[1]Konst'!$B$11,0))</f>
        <v>411</v>
      </c>
      <c r="O10" s="139" t="s">
        <v>96</v>
      </c>
      <c r="P10" s="153">
        <f>IF(O10="",0,ROUNDDOWN((POWER(('[1]Konst'!$C$7-$O10),'[1]Konst'!$D$7))*'[1]Konst'!$B$7,0))</f>
        <v>452</v>
      </c>
      <c r="Q10" s="149" t="s">
        <v>97</v>
      </c>
      <c r="R10" s="110" t="s">
        <v>53</v>
      </c>
      <c r="S10" s="145">
        <f>IF(Q10="",0,ROUNDDOWN((POWER(('[1]Konst'!$C$10-$Q10),'[1]Konst'!$D$10))*'[1]Konst'!$B$10,0))</f>
        <v>318</v>
      </c>
      <c r="T10" s="139" t="s">
        <v>98</v>
      </c>
      <c r="U10" s="153">
        <f>IF(T10="",0,ROUNDDOWN((POWER(($T10-'[1]Konst'!$C$15),'[1]Konst'!$D$15))*'[1]Konst'!$B$15,0))</f>
        <v>304</v>
      </c>
      <c r="V10" s="149" t="s">
        <v>99</v>
      </c>
      <c r="W10" s="145">
        <f>IF(V10="",0,ROUNDDOWN((POWER((($V10*100)-'[1]Konst'!$C$12),'[1]Konst'!$D$12))*'[1]Konst'!$B$12,0))</f>
        <v>790</v>
      </c>
      <c r="X10" s="139" t="s">
        <v>100</v>
      </c>
      <c r="Y10" s="153">
        <f>IF(X10="",0,ROUNDDOWN((POWER(($X10-'[1]Konst'!$C$16),'[1]Konst'!$D$16))*'[1]Konst'!$B$16,0))</f>
        <v>393</v>
      </c>
      <c r="Z10" s="149" t="s">
        <v>101</v>
      </c>
      <c r="AA10" s="109">
        <f t="shared" si="0"/>
        <v>336.71</v>
      </c>
      <c r="AB10" s="145">
        <f>IF(Z10="",0,ROUNDDOWN((POWER(('[1]Konst'!$C$9-$AA10),'[1]Konst'!$D$9))*'[1]Konst'!$B$9,0))</f>
        <v>367</v>
      </c>
      <c r="AC10" s="155">
        <f t="shared" si="1"/>
        <v>4495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ht="12.75" customHeight="1" thickBot="1">
      <c r="A11" s="117">
        <v>6</v>
      </c>
      <c r="B11" s="335" t="s">
        <v>102</v>
      </c>
      <c r="C11" s="134" t="s">
        <v>81</v>
      </c>
      <c r="D11" s="336" t="s">
        <v>907</v>
      </c>
      <c r="E11" s="146">
        <v>11.44</v>
      </c>
      <c r="F11" s="136" t="s">
        <v>47</v>
      </c>
      <c r="G11" s="147">
        <f>IF(E11="",0,ROUNDDOWN((POWER(('[1]Konst'!$C$4-$E11),'[1]Konst'!$D$4))*'[1]Konst'!$B$4,0))</f>
        <v>765</v>
      </c>
      <c r="H11" s="150" t="s">
        <v>103</v>
      </c>
      <c r="I11" s="136" t="s">
        <v>104</v>
      </c>
      <c r="J11" s="147">
        <f>IF(H11="",0,ROUNDDOWN((POWER((($H11*100)-'[1]Konst'!$C$13),'[1]Konst'!$D$13))*'[1]Konst'!$B$13,0))</f>
        <v>743</v>
      </c>
      <c r="K11" s="146">
        <v>7.26</v>
      </c>
      <c r="L11" s="147">
        <f>IF(K11="",0,ROUNDDOWN((POWER(($K11-'[1]Konst'!$C$14),'[1]Konst'!$D$14))*'[1]Konst'!$B$14,0))</f>
        <v>323</v>
      </c>
      <c r="M11" s="150" t="s">
        <v>105</v>
      </c>
      <c r="N11" s="147">
        <f>IF(M11="",0,ROUNDDOWN((POWER((($M11*100)-'[1]Konst'!$C$11),'[1]Konst'!$D$11))*'[1]Konst'!$B$11,0))</f>
        <v>480</v>
      </c>
      <c r="O11" s="140" t="s">
        <v>106</v>
      </c>
      <c r="P11" s="154">
        <f>IF(O11="",0,ROUNDDOWN((POWER(('[1]Konst'!$C$7-$O11),'[1]Konst'!$D$7))*'[1]Konst'!$B$7,0))</f>
        <v>457</v>
      </c>
      <c r="Q11" s="150" t="s">
        <v>107</v>
      </c>
      <c r="R11" s="136" t="s">
        <v>53</v>
      </c>
      <c r="S11" s="147">
        <f>IF(Q11="",0,ROUNDDOWN((POWER(('[1]Konst'!$C$10-$Q11),'[1]Konst'!$D$10))*'[1]Konst'!$B$10,0))</f>
        <v>329</v>
      </c>
      <c r="T11" s="140" t="s">
        <v>108</v>
      </c>
      <c r="U11" s="154">
        <f>IF(T11="",0,ROUNDDOWN((POWER(($T11-'[1]Konst'!$C$15),'[1]Konst'!$D$15))*'[1]Konst'!$B$15,0))</f>
        <v>191</v>
      </c>
      <c r="V11" s="150" t="s">
        <v>65</v>
      </c>
      <c r="W11" s="147">
        <v>0</v>
      </c>
      <c r="X11" s="140" t="s">
        <v>109</v>
      </c>
      <c r="Y11" s="154">
        <f>IF(X11="",0,ROUNDDOWN((POWER(($X11-'[1]Konst'!$C$16),'[1]Konst'!$D$16))*'[1]Konst'!$B$16,0))</f>
        <v>242</v>
      </c>
      <c r="Z11" s="150" t="s">
        <v>110</v>
      </c>
      <c r="AA11" s="137">
        <f t="shared" si="0"/>
        <v>339.73</v>
      </c>
      <c r="AB11" s="147">
        <f>IF(Z11="",0,ROUNDDOWN((POWER(('[1]Konst'!$C$9-$AA11),'[1]Konst'!$D$9))*'[1]Konst'!$B$9,0))</f>
        <v>353</v>
      </c>
      <c r="AC11" s="156">
        <f t="shared" si="1"/>
        <v>3883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6" customHeight="1">
      <c r="A12" s="48"/>
      <c r="B12" s="49"/>
      <c r="C12" s="50"/>
      <c r="D12" s="50"/>
      <c r="E12" s="51"/>
      <c r="F12" s="52"/>
      <c r="G12" s="53"/>
      <c r="H12" s="54"/>
      <c r="I12" s="52"/>
      <c r="J12" s="53"/>
      <c r="K12" s="51"/>
      <c r="L12" s="53"/>
      <c r="M12" s="54"/>
      <c r="N12" s="53"/>
      <c r="O12" s="54"/>
      <c r="P12" s="53"/>
      <c r="Q12" s="54"/>
      <c r="R12" s="52"/>
      <c r="S12" s="53"/>
      <c r="T12" s="54"/>
      <c r="U12" s="53"/>
      <c r="V12" s="54"/>
      <c r="W12" s="53"/>
      <c r="X12" s="54"/>
      <c r="Y12" s="53"/>
      <c r="Z12" s="54"/>
      <c r="AA12" s="51"/>
      <c r="AB12" s="53"/>
      <c r="AC12" s="5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21" customHeight="1">
      <c r="A13" s="568" t="s">
        <v>77</v>
      </c>
      <c r="B13" s="583"/>
      <c r="C13" s="570" t="s">
        <v>908</v>
      </c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5">
      <c r="A14" s="56"/>
      <c r="B14" s="57"/>
      <c r="C14" s="5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ht="22.5" customHeight="1" thickBot="1">
      <c r="A15" s="553" t="s">
        <v>112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2.75" customHeight="1">
      <c r="A16" s="555"/>
      <c r="B16" s="557" t="s">
        <v>30</v>
      </c>
      <c r="C16" s="559" t="s">
        <v>31</v>
      </c>
      <c r="D16" s="561" t="s">
        <v>32</v>
      </c>
      <c r="E16" s="548" t="s">
        <v>5</v>
      </c>
      <c r="F16" s="563"/>
      <c r="G16" s="564"/>
      <c r="H16" s="546" t="s">
        <v>33</v>
      </c>
      <c r="I16" s="563"/>
      <c r="J16" s="565"/>
      <c r="K16" s="548" t="s">
        <v>34</v>
      </c>
      <c r="L16" s="564"/>
      <c r="M16" s="546" t="s">
        <v>35</v>
      </c>
      <c r="N16" s="565"/>
      <c r="O16" s="548" t="s">
        <v>8</v>
      </c>
      <c r="P16" s="564"/>
      <c r="Q16" s="546" t="s">
        <v>36</v>
      </c>
      <c r="R16" s="563"/>
      <c r="S16" s="565"/>
      <c r="T16" s="548" t="s">
        <v>37</v>
      </c>
      <c r="U16" s="564"/>
      <c r="V16" s="546" t="s">
        <v>38</v>
      </c>
      <c r="W16" s="565"/>
      <c r="X16" s="548" t="s">
        <v>39</v>
      </c>
      <c r="Y16" s="564"/>
      <c r="Z16" s="546" t="s">
        <v>10</v>
      </c>
      <c r="AA16" s="563"/>
      <c r="AB16" s="565"/>
      <c r="AC16" s="572" t="s">
        <v>40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13.5" customHeight="1" thickBot="1">
      <c r="A17" s="585"/>
      <c r="B17" s="586"/>
      <c r="C17" s="581"/>
      <c r="D17" s="582"/>
      <c r="E17" s="131" t="s">
        <v>41</v>
      </c>
      <c r="F17" s="132" t="s">
        <v>42</v>
      </c>
      <c r="G17" s="151" t="s">
        <v>43</v>
      </c>
      <c r="H17" s="141" t="s">
        <v>41</v>
      </c>
      <c r="I17" s="132" t="s">
        <v>42</v>
      </c>
      <c r="J17" s="142" t="s">
        <v>43</v>
      </c>
      <c r="K17" s="131" t="s">
        <v>41</v>
      </c>
      <c r="L17" s="151" t="s">
        <v>43</v>
      </c>
      <c r="M17" s="141" t="s">
        <v>41</v>
      </c>
      <c r="N17" s="142" t="s">
        <v>43</v>
      </c>
      <c r="O17" s="131" t="s">
        <v>41</v>
      </c>
      <c r="P17" s="151" t="s">
        <v>43</v>
      </c>
      <c r="Q17" s="141" t="s">
        <v>41</v>
      </c>
      <c r="R17" s="132" t="s">
        <v>42</v>
      </c>
      <c r="S17" s="142" t="s">
        <v>43</v>
      </c>
      <c r="T17" s="131" t="s">
        <v>41</v>
      </c>
      <c r="U17" s="151" t="s">
        <v>43</v>
      </c>
      <c r="V17" s="141" t="s">
        <v>41</v>
      </c>
      <c r="W17" s="142" t="s">
        <v>43</v>
      </c>
      <c r="X17" s="131" t="s">
        <v>41</v>
      </c>
      <c r="Y17" s="151" t="s">
        <v>43</v>
      </c>
      <c r="Z17" s="141" t="s">
        <v>41</v>
      </c>
      <c r="AA17" s="133" t="s">
        <v>43</v>
      </c>
      <c r="AB17" s="142" t="s">
        <v>43</v>
      </c>
      <c r="AC17" s="574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2.75" customHeight="1">
      <c r="A18" s="575">
        <v>1</v>
      </c>
      <c r="B18" s="125" t="s">
        <v>44</v>
      </c>
      <c r="C18" s="126" t="s">
        <v>45</v>
      </c>
      <c r="D18" s="127" t="s">
        <v>906</v>
      </c>
      <c r="E18" s="128">
        <v>11.58</v>
      </c>
      <c r="F18" s="129" t="s">
        <v>47</v>
      </c>
      <c r="G18" s="152">
        <f>IF(E18="",0,ROUNDDOWN((POWER(('[1]Konst'!$C$4-$E18),'[1]Konst'!$D$4))*'[1]Konst'!$B$4,0))</f>
        <v>736</v>
      </c>
      <c r="H18" s="148" t="s">
        <v>48</v>
      </c>
      <c r="I18" s="129" t="s">
        <v>49</v>
      </c>
      <c r="J18" s="143">
        <f>IF(H18="",0,ROUNDDOWN((POWER((($H18*100)-'[1]Konst'!$C$13),'[1]Konst'!$D$13))*'[1]Konst'!$B$13,0))</f>
        <v>913</v>
      </c>
      <c r="K18" s="128">
        <v>11.23</v>
      </c>
      <c r="L18" s="152">
        <f>IF(K18="",0,ROUNDDOWN((POWER(($K18-'[1]Konst'!$C$14),'[1]Konst'!$D$14))*'[1]Konst'!$B$14,0))</f>
        <v>560</v>
      </c>
      <c r="M18" s="148" t="s">
        <v>50</v>
      </c>
      <c r="N18" s="143">
        <f>IF(M18="",0,ROUNDDOWN((POWER((($M18*100)-'[1]Konst'!$C$11),'[1]Konst'!$D$11))*'[1]Konst'!$B$11,0))</f>
        <v>840</v>
      </c>
      <c r="O18" s="138" t="s">
        <v>51</v>
      </c>
      <c r="P18" s="152">
        <f>IF(O18="",0,ROUNDDOWN((POWER(('[1]Konst'!$C$7-$O18),'[1]Konst'!$D$7))*'[1]Konst'!$B$7,0))</f>
        <v>657</v>
      </c>
      <c r="Q18" s="148" t="s">
        <v>52</v>
      </c>
      <c r="R18" s="129" t="s">
        <v>53</v>
      </c>
      <c r="S18" s="143">
        <f>IF(Q18="",0,ROUNDDOWN((POWER(('[1]Konst'!$C$10-$Q18),'[1]Konst'!$D$10))*'[1]Konst'!$B$10,0))</f>
        <v>783</v>
      </c>
      <c r="T18" s="138" t="s">
        <v>54</v>
      </c>
      <c r="U18" s="152">
        <f>IF(T18="",0,ROUNDDOWN((POWER(($T18-'[1]Konst'!$C$15),'[1]Konst'!$D$15))*'[1]Konst'!$B$15,0))</f>
        <v>597</v>
      </c>
      <c r="V18" s="148" t="s">
        <v>55</v>
      </c>
      <c r="W18" s="143">
        <f>IF(V18="",0,ROUNDDOWN((POWER((($V18*100)-'[1]Konst'!$C$12),'[1]Konst'!$D$12))*'[1]Konst'!$B$12,0))</f>
        <v>731</v>
      </c>
      <c r="X18" s="138" t="s">
        <v>56</v>
      </c>
      <c r="Y18" s="152">
        <f>IF(X18="",0,ROUNDDOWN((POWER(($X18-'[1]Konst'!$C$16),'[1]Konst'!$D$16))*'[1]Konst'!$B$16,0))</f>
        <v>571</v>
      </c>
      <c r="Z18" s="148" t="s">
        <v>57</v>
      </c>
      <c r="AA18" s="130">
        <f>VALUE(60*MID(Z18,1,1))+VALUE(MID(Z18,3,2))+VALUE(MID(Z18,6,2)/100)</f>
        <v>291.23</v>
      </c>
      <c r="AB18" s="143">
        <f>IF(Z18="",0,ROUNDDOWN((POWER(('[1]Konst'!$C$9-$AA18),'[1]Konst'!$D$9))*'[1]Konst'!$B$9,0))</f>
        <v>611</v>
      </c>
      <c r="AC18" s="187">
        <f>SUM(G18,J18,L18,N18,P18,S18,U18,W18,Y18,AB18)</f>
        <v>6999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.75" customHeight="1">
      <c r="A19" s="576"/>
      <c r="B19" s="120" t="s">
        <v>58</v>
      </c>
      <c r="C19" s="105" t="s">
        <v>45</v>
      </c>
      <c r="D19" s="121" t="s">
        <v>906</v>
      </c>
      <c r="E19" s="119">
        <v>11.26</v>
      </c>
      <c r="F19" s="110" t="s">
        <v>47</v>
      </c>
      <c r="G19" s="153">
        <f>IF(E19="",0,ROUNDDOWN((POWER(('[1]Konst'!$C$4-$E19),'[1]Konst'!$D$4))*'[1]Konst'!$B$4,0))</f>
        <v>804</v>
      </c>
      <c r="H19" s="149" t="s">
        <v>59</v>
      </c>
      <c r="I19" s="110" t="s">
        <v>60</v>
      </c>
      <c r="J19" s="145">
        <f>IF(H19="",0,ROUNDDOWN((POWER((($H19*100)-'[1]Konst'!$C$13),'[1]Konst'!$D$13))*'[1]Konst'!$B$13,0))</f>
        <v>952</v>
      </c>
      <c r="K19" s="119">
        <v>9.52</v>
      </c>
      <c r="L19" s="153">
        <f>IF(K19="",0,ROUNDDOWN((POWER(($K19-'[1]Konst'!$C$14),'[1]Konst'!$D$14))*'[1]Konst'!$B$14,0))</f>
        <v>457</v>
      </c>
      <c r="M19" s="149" t="s">
        <v>61</v>
      </c>
      <c r="N19" s="145">
        <f>IF(M19="",0,ROUNDDOWN((POWER((($M19*100)-'[1]Konst'!$C$11),'[1]Konst'!$D$11))*'[1]Konst'!$B$11,0))</f>
        <v>679</v>
      </c>
      <c r="O19" s="139" t="s">
        <v>62</v>
      </c>
      <c r="P19" s="153">
        <f>IF(O19="",0,ROUNDDOWN((POWER(('[1]Konst'!$C$7-$O19),'[1]Konst'!$D$7))*'[1]Konst'!$B$7,0))</f>
        <v>761</v>
      </c>
      <c r="Q19" s="149" t="s">
        <v>63</v>
      </c>
      <c r="R19" s="110" t="s">
        <v>53</v>
      </c>
      <c r="S19" s="145">
        <f>IF(Q19="",0,ROUNDDOWN((POWER(('[1]Konst'!$C$10-$Q19),'[1]Konst'!$D$10))*'[1]Konst'!$B$10,0))</f>
        <v>476</v>
      </c>
      <c r="T19" s="139" t="s">
        <v>64</v>
      </c>
      <c r="U19" s="153">
        <f>IF(T19="",0,ROUNDDOWN((POWER(($T19-'[1]Konst'!$C$15),'[1]Konst'!$D$15))*'[1]Konst'!$B$15,0))</f>
        <v>286</v>
      </c>
      <c r="V19" s="149" t="s">
        <v>65</v>
      </c>
      <c r="W19" s="145">
        <v>0</v>
      </c>
      <c r="X19" s="139" t="s">
        <v>66</v>
      </c>
      <c r="Y19" s="153">
        <f>IF(X19="",0,ROUNDDOWN((POWER(($X19-'[1]Konst'!$C$16),'[1]Konst'!$D$16))*'[1]Konst'!$B$16,0))</f>
        <v>378</v>
      </c>
      <c r="Z19" s="149" t="s">
        <v>67</v>
      </c>
      <c r="AA19" s="109">
        <f>VALUE(60*MID(Z19,1,1))+VALUE(MID(Z19,3,2))+VALUE(MID(Z19,6,2)/100)</f>
        <v>312.87</v>
      </c>
      <c r="AB19" s="145">
        <f>IF(Z19="",0,ROUNDDOWN((POWER(('[1]Konst'!$C$9-$AA19),'[1]Konst'!$D$9))*'[1]Konst'!$B$9,0))</f>
        <v>488</v>
      </c>
      <c r="AC19" s="188">
        <f>SUM(G19,J19,L19,N19,P19,S19,U19,W19,Y19,AB19)</f>
        <v>5281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s="57" customFormat="1" ht="12.75" customHeight="1">
      <c r="A20" s="576"/>
      <c r="B20" s="120" t="s">
        <v>68</v>
      </c>
      <c r="C20" s="105" t="s">
        <v>45</v>
      </c>
      <c r="D20" s="121" t="s">
        <v>906</v>
      </c>
      <c r="E20" s="119">
        <v>11.53</v>
      </c>
      <c r="F20" s="110" t="s">
        <v>47</v>
      </c>
      <c r="G20" s="153">
        <f>IF(E20="",0,ROUNDDOWN((POWER(('[1]Konst'!$C$4-$E20),'[1]Konst'!$D$4))*'[1]Konst'!$B$4,0))</f>
        <v>746</v>
      </c>
      <c r="H20" s="149" t="s">
        <v>69</v>
      </c>
      <c r="I20" s="110" t="s">
        <v>70</v>
      </c>
      <c r="J20" s="145">
        <f>IF(H20="",0,ROUNDDOWN((POWER((($H20*100)-'[1]Konst'!$C$13),'[1]Konst'!$D$13))*'[1]Konst'!$B$13,0))</f>
        <v>795</v>
      </c>
      <c r="K20" s="119">
        <v>7.71</v>
      </c>
      <c r="L20" s="153">
        <f>IF(K20="",0,ROUNDDOWN((POWER(($K20-'[1]Konst'!$C$14),'[1]Konst'!$D$14))*'[1]Konst'!$B$14,0))</f>
        <v>349</v>
      </c>
      <c r="M20" s="149" t="s">
        <v>71</v>
      </c>
      <c r="N20" s="145">
        <f>IF(M20="",0,ROUNDDOWN((POWER((($M20*100)-'[1]Konst'!$C$11),'[1]Konst'!$D$11))*'[1]Konst'!$B$11,0))</f>
        <v>653</v>
      </c>
      <c r="O20" s="139" t="s">
        <v>72</v>
      </c>
      <c r="P20" s="153">
        <f>IF(O20="",0,ROUNDDOWN((POWER(('[1]Konst'!$C$7-$O20),'[1]Konst'!$D$7))*'[1]Konst'!$B$7,0))</f>
        <v>668</v>
      </c>
      <c r="Q20" s="149" t="s">
        <v>73</v>
      </c>
      <c r="R20" s="110" t="s">
        <v>53</v>
      </c>
      <c r="S20" s="145">
        <f>IF(Q20="",0,ROUNDDOWN((POWER(('[1]Konst'!$C$10-$Q20),'[1]Konst'!$D$10))*'[1]Konst'!$B$10,0))</f>
        <v>631</v>
      </c>
      <c r="T20" s="139" t="s">
        <v>74</v>
      </c>
      <c r="U20" s="153">
        <f>IF(T20="",0,ROUNDDOWN((POWER(($T20-'[1]Konst'!$C$15),'[1]Konst'!$D$15))*'[1]Konst'!$B$15,0))</f>
        <v>211</v>
      </c>
      <c r="V20" s="149" t="s">
        <v>65</v>
      </c>
      <c r="W20" s="145">
        <v>0</v>
      </c>
      <c r="X20" s="139" t="s">
        <v>75</v>
      </c>
      <c r="Y20" s="153">
        <f>IF(X20="",0,ROUNDDOWN((POWER(($X20-'[1]Konst'!$C$16),'[1]Konst'!$D$16))*'[1]Konst'!$B$16,0))</f>
        <v>280</v>
      </c>
      <c r="Z20" s="149" t="s">
        <v>76</v>
      </c>
      <c r="AA20" s="109">
        <f>VALUE(60*MID(Z20,1,1))+VALUE(MID(Z20,3,2))+VALUE(MID(Z20,6,2)/100)</f>
        <v>320.4</v>
      </c>
      <c r="AB20" s="145">
        <f>IF(Z20="",0,ROUNDDOWN((POWER(('[1]Konst'!$C$9-$AA20),'[1]Konst'!$D$9))*'[1]Konst'!$B$9,0))</f>
        <v>448</v>
      </c>
      <c r="AC20" s="188">
        <f>SUM(G20,J20,L20,N20,P20,S20,U20,W20,Y20,AB20)</f>
        <v>4781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s="57" customFormat="1" ht="13.5" customHeight="1" thickBot="1">
      <c r="A21" s="577"/>
      <c r="B21" s="122" t="s">
        <v>40</v>
      </c>
      <c r="C21" s="123"/>
      <c r="D21" s="124"/>
      <c r="E21" s="135"/>
      <c r="F21" s="136"/>
      <c r="G21" s="154"/>
      <c r="H21" s="150"/>
      <c r="I21" s="136"/>
      <c r="J21" s="147"/>
      <c r="K21" s="135"/>
      <c r="L21" s="154"/>
      <c r="M21" s="150"/>
      <c r="N21" s="147"/>
      <c r="O21" s="140"/>
      <c r="P21" s="154"/>
      <c r="Q21" s="150"/>
      <c r="R21" s="136"/>
      <c r="S21" s="147"/>
      <c r="T21" s="140"/>
      <c r="U21" s="154"/>
      <c r="V21" s="150"/>
      <c r="W21" s="147"/>
      <c r="X21" s="140"/>
      <c r="Y21" s="154"/>
      <c r="Z21" s="150"/>
      <c r="AA21" s="137"/>
      <c r="AB21" s="147"/>
      <c r="AC21" s="189">
        <f>SUM(AC18:AC20)</f>
        <v>17061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s="57" customFormat="1" ht="12.75" customHeight="1" thickBot="1">
      <c r="A22" s="159" t="s">
        <v>113</v>
      </c>
      <c r="B22" s="160"/>
      <c r="C22" s="161"/>
      <c r="D22" s="161"/>
      <c r="E22" s="162"/>
      <c r="F22" s="163"/>
      <c r="G22" s="164">
        <f>IF(E22="",0,ROUNDDOWN((POWER(('[1]Konst'!$C$4-$E22),'[1]Konst'!$D$4))*'[1]Konst'!$B$4,0))</f>
        <v>0</v>
      </c>
      <c r="H22" s="165"/>
      <c r="I22" s="163"/>
      <c r="J22" s="164">
        <f>IF(H22="",0,ROUNDDOWN((POWER((($H22*100)-'[1]Konst'!$C$13),'[1]Konst'!$D$13))*'[1]Konst'!$B$13,0))</f>
        <v>0</v>
      </c>
      <c r="K22" s="162"/>
      <c r="L22" s="164">
        <f>IF(K22="",0,ROUNDDOWN((POWER(($K22-'[1]Konst'!$C$14),'[1]Konst'!$D$14))*'[1]Konst'!$B$14,0))</f>
        <v>0</v>
      </c>
      <c r="M22" s="165"/>
      <c r="N22" s="164">
        <f>IF(M22="",0,ROUNDDOWN((POWER((($M22*100)-'[1]Konst'!$C$11),'[1]Konst'!$D$11))*'[1]Konst'!$B$11,0))</f>
        <v>0</v>
      </c>
      <c r="O22" s="165"/>
      <c r="P22" s="164">
        <f>IF(O22="",0,ROUNDDOWN((POWER(('[1]Konst'!$C$7-$O22),'[1]Konst'!$D$7))*'[1]Konst'!$B$7,0))</f>
        <v>0</v>
      </c>
      <c r="Q22" s="165"/>
      <c r="R22" s="163"/>
      <c r="S22" s="164">
        <f>IF(Q22="",0,ROUNDDOWN((POWER(('[1]Konst'!$C$10-$Q22),'[1]Konst'!$D$10))*'[1]Konst'!$B$10,0))</f>
        <v>0</v>
      </c>
      <c r="T22" s="165"/>
      <c r="U22" s="164">
        <f>IF(T22="",0,ROUNDDOWN((POWER(($T22-'[1]Konst'!$C$15),'[1]Konst'!$D$15))*'[1]Konst'!$B$15,0))</f>
        <v>0</v>
      </c>
      <c r="V22" s="165"/>
      <c r="W22" s="164">
        <f>IF(V22="",0,ROUNDDOWN((POWER((($V22*100)-'[1]Konst'!$C$12),'[1]Konst'!$D$12))*'[1]Konst'!$B$12,0))</f>
        <v>0</v>
      </c>
      <c r="X22" s="165"/>
      <c r="Y22" s="164">
        <f>IF(X22="",0,ROUNDDOWN((POWER(($X22-'[1]Konst'!$C$16),'[1]Konst'!$D$16))*'[1]Konst'!$B$16,0))</f>
        <v>0</v>
      </c>
      <c r="Z22" s="165"/>
      <c r="AA22" s="162" t="e">
        <f>VALUE(60*MID(Z22,1,1))+VALUE(MID(Z22,3,2))+VALUE(MID(Z22,6,2)/100)</f>
        <v>#VALUE!</v>
      </c>
      <c r="AB22" s="164">
        <f>IF(Z22="",0,ROUNDDOWN((POWER(('[1]Konst'!$C$9-$AA22),'[1]Konst'!$D$9))*'[1]Konst'!$B$9,0))</f>
        <v>0</v>
      </c>
      <c r="AC22" s="166">
        <f>SUM(G22,J22,L22,N22,P22,S22,U22,W22,Y22,AB22)</f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s="57" customFormat="1" ht="13.5" customHeight="1" thickBot="1">
      <c r="A23" s="157"/>
      <c r="B23" s="49"/>
      <c r="C23" s="50"/>
      <c r="D23" s="50"/>
      <c r="E23" s="51"/>
      <c r="F23" s="52"/>
      <c r="G23" s="53"/>
      <c r="H23" s="54"/>
      <c r="I23" s="52"/>
      <c r="J23" s="53"/>
      <c r="K23" s="51"/>
      <c r="L23" s="53"/>
      <c r="M23" s="54"/>
      <c r="N23" s="53"/>
      <c r="O23" s="54"/>
      <c r="P23" s="53"/>
      <c r="Q23" s="54"/>
      <c r="R23" s="52"/>
      <c r="S23" s="53"/>
      <c r="T23" s="54"/>
      <c r="U23" s="53"/>
      <c r="V23" s="54"/>
      <c r="W23" s="53"/>
      <c r="X23" s="54"/>
      <c r="Y23" s="53"/>
      <c r="Z23" s="54"/>
      <c r="AA23" s="51"/>
      <c r="AB23" s="53"/>
      <c r="AC23" s="158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s="57" customFormat="1" ht="12.75" customHeight="1">
      <c r="A24" s="578">
        <v>2</v>
      </c>
      <c r="B24" s="170" t="s">
        <v>80</v>
      </c>
      <c r="C24" s="171" t="s">
        <v>81</v>
      </c>
      <c r="D24" s="172" t="s">
        <v>907</v>
      </c>
      <c r="E24" s="179">
        <v>12</v>
      </c>
      <c r="F24" s="180" t="s">
        <v>47</v>
      </c>
      <c r="G24" s="181">
        <f>IF(E24="",0,ROUNDDOWN((POWER(('[1]Konst'!$C$4-$E24),'[1]Konst'!$D$4))*'[1]Konst'!$B$4,0))</f>
        <v>651</v>
      </c>
      <c r="H24" s="190" t="s">
        <v>82</v>
      </c>
      <c r="I24" s="180" t="s">
        <v>83</v>
      </c>
      <c r="J24" s="194">
        <f>IF(H24="",0,ROUNDDOWN((POWER((($H24*100)-'[1]Konst'!$C$13),'[1]Konst'!$D$13))*'[1]Konst'!$B$13,0))</f>
        <v>711</v>
      </c>
      <c r="K24" s="179">
        <v>9.89</v>
      </c>
      <c r="L24" s="181">
        <f>IF(K24="",0,ROUNDDOWN((POWER(($K24-'[1]Konst'!$C$14),'[1]Konst'!$D$14))*'[1]Konst'!$B$14,0))</f>
        <v>479</v>
      </c>
      <c r="M24" s="190" t="s">
        <v>84</v>
      </c>
      <c r="N24" s="194">
        <f>IF(M24="",0,ROUNDDOWN((POWER((($M24*100)-'[1]Konst'!$C$11),'[1]Konst'!$D$11))*'[1]Konst'!$B$11,0))</f>
        <v>627</v>
      </c>
      <c r="O24" s="197" t="s">
        <v>85</v>
      </c>
      <c r="P24" s="181">
        <f>IF(O24="",0,ROUNDDOWN((POWER(('[1]Konst'!$C$7-$O24),'[1]Konst'!$D$7))*'[1]Konst'!$B$7,0))</f>
        <v>619</v>
      </c>
      <c r="Q24" s="190" t="s">
        <v>86</v>
      </c>
      <c r="R24" s="180" t="s">
        <v>53</v>
      </c>
      <c r="S24" s="194">
        <f>IF(Q24="",0,ROUNDDOWN((POWER(('[1]Konst'!$C$10-$Q24),'[1]Konst'!$D$10))*'[1]Konst'!$B$10,0))</f>
        <v>700</v>
      </c>
      <c r="T24" s="197" t="s">
        <v>87</v>
      </c>
      <c r="U24" s="181">
        <f>IF(T24="",0,ROUNDDOWN((POWER(($T24-'[1]Konst'!$C$15),'[1]Konst'!$D$15))*'[1]Konst'!$B$15,0))</f>
        <v>541</v>
      </c>
      <c r="V24" s="190" t="s">
        <v>88</v>
      </c>
      <c r="W24" s="194">
        <f>IF(V24="",0,ROUNDDOWN((POWER((($V24*100)-'[1]Konst'!$C$12),'[1]Konst'!$D$12))*'[1]Konst'!$B$12,0))</f>
        <v>457</v>
      </c>
      <c r="X24" s="197" t="s">
        <v>89</v>
      </c>
      <c r="Y24" s="181">
        <f>IF(X24="",0,ROUNDDOWN((POWER(($X24-'[1]Konst'!$C$16),'[1]Konst'!$D$16))*'[1]Konst'!$B$16,0))</f>
        <v>524</v>
      </c>
      <c r="Z24" s="190" t="s">
        <v>90</v>
      </c>
      <c r="AA24" s="191">
        <f>VALUE(60*MID(Z24,1,1))+VALUE(MID(Z24,3,2))+VALUE(MID(Z24,6,2)/100)</f>
        <v>290.85</v>
      </c>
      <c r="AB24" s="194">
        <f>IF(Z24="",0,ROUNDDOWN((POWER(('[1]Konst'!$C$9-$AA24),'[1]Konst'!$D$9))*'[1]Konst'!$B$9,0))</f>
        <v>614</v>
      </c>
      <c r="AC24" s="200">
        <f>SUM(G24,J24,L24,N24,P24,S24,U24,W24,Y24,AB24)</f>
        <v>5923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s="57" customFormat="1" ht="12.75" customHeight="1">
      <c r="A25" s="579"/>
      <c r="B25" s="173" t="s">
        <v>91</v>
      </c>
      <c r="C25" s="111" t="s">
        <v>92</v>
      </c>
      <c r="D25" s="174" t="s">
        <v>907</v>
      </c>
      <c r="E25" s="182">
        <v>12.28</v>
      </c>
      <c r="F25" s="113" t="s">
        <v>47</v>
      </c>
      <c r="G25" s="183">
        <f>IF(E25="",0,ROUNDDOWN((POWER(('[1]Konst'!$C$4-$E25),'[1]Konst'!$D$4))*'[1]Konst'!$B$4,0))</f>
        <v>597</v>
      </c>
      <c r="H25" s="178" t="s">
        <v>93</v>
      </c>
      <c r="I25" s="113" t="s">
        <v>94</v>
      </c>
      <c r="J25" s="195">
        <f>IF(H25="",0,ROUNDDOWN((POWER((($H25*100)-'[1]Konst'!$C$13),'[1]Konst'!$D$13))*'[1]Konst'!$B$13,0))</f>
        <v>485</v>
      </c>
      <c r="K25" s="182">
        <v>8.2</v>
      </c>
      <c r="L25" s="183">
        <f>IF(K25="",0,ROUNDDOWN((POWER(($K25-'[1]Konst'!$C$14),'[1]Konst'!$D$14))*'[1]Konst'!$B$14,0))</f>
        <v>378</v>
      </c>
      <c r="M25" s="178" t="s">
        <v>95</v>
      </c>
      <c r="N25" s="195">
        <f>IF(M25="",0,ROUNDDOWN((POWER((($M25*100)-'[1]Konst'!$C$11),'[1]Konst'!$D$11))*'[1]Konst'!$B$11,0))</f>
        <v>411</v>
      </c>
      <c r="O25" s="198" t="s">
        <v>96</v>
      </c>
      <c r="P25" s="183">
        <f>IF(O25="",0,ROUNDDOWN((POWER(('[1]Konst'!$C$7-$O25),'[1]Konst'!$D$7))*'[1]Konst'!$B$7,0))</f>
        <v>452</v>
      </c>
      <c r="Q25" s="178" t="s">
        <v>97</v>
      </c>
      <c r="R25" s="113" t="s">
        <v>53</v>
      </c>
      <c r="S25" s="195">
        <f>IF(Q25="",0,ROUNDDOWN((POWER(('[1]Konst'!$C$10-$Q25),'[1]Konst'!$D$10))*'[1]Konst'!$B$10,0))</f>
        <v>318</v>
      </c>
      <c r="T25" s="198" t="s">
        <v>98</v>
      </c>
      <c r="U25" s="183">
        <f>IF(T25="",0,ROUNDDOWN((POWER(($T25-'[1]Konst'!$C$15),'[1]Konst'!$D$15))*'[1]Konst'!$B$15,0))</f>
        <v>304</v>
      </c>
      <c r="V25" s="178" t="s">
        <v>99</v>
      </c>
      <c r="W25" s="195">
        <f>IF(V25="",0,ROUNDDOWN((POWER((($V25*100)-'[1]Konst'!$C$12),'[1]Konst'!$D$12))*'[1]Konst'!$B$12,0))</f>
        <v>790</v>
      </c>
      <c r="X25" s="198" t="s">
        <v>100</v>
      </c>
      <c r="Y25" s="183">
        <f>IF(X25="",0,ROUNDDOWN((POWER(($X25-'[1]Konst'!$C$16),'[1]Konst'!$D$16))*'[1]Konst'!$B$16,0))</f>
        <v>393</v>
      </c>
      <c r="Z25" s="178" t="s">
        <v>101</v>
      </c>
      <c r="AA25" s="112">
        <f>VALUE(60*MID(Z25,1,1))+VALUE(MID(Z25,3,2))+VALUE(MID(Z25,6,2)/100)</f>
        <v>336.71</v>
      </c>
      <c r="AB25" s="195">
        <f>IF(Z25="",0,ROUNDDOWN((POWER(('[1]Konst'!$C$9-$AA25),'[1]Konst'!$D$9))*'[1]Konst'!$B$9,0))</f>
        <v>367</v>
      </c>
      <c r="AC25" s="201">
        <f>SUM(G25,J25,L25,N25,P25,S25,U25,W25,Y25,AB25)</f>
        <v>4495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s="57" customFormat="1" ht="12.75" customHeight="1">
      <c r="A26" s="579"/>
      <c r="B26" s="173" t="s">
        <v>102</v>
      </c>
      <c r="C26" s="111" t="s">
        <v>81</v>
      </c>
      <c r="D26" s="174" t="s">
        <v>907</v>
      </c>
      <c r="E26" s="182">
        <v>11.44</v>
      </c>
      <c r="F26" s="113" t="s">
        <v>47</v>
      </c>
      <c r="G26" s="183">
        <f>IF(E26="",0,ROUNDDOWN((POWER(('[1]Konst'!$C$4-$E26),'[1]Konst'!$D$4))*'[1]Konst'!$B$4,0))</f>
        <v>765</v>
      </c>
      <c r="H26" s="178" t="s">
        <v>103</v>
      </c>
      <c r="I26" s="113" t="s">
        <v>104</v>
      </c>
      <c r="J26" s="195">
        <f>IF(H26="",0,ROUNDDOWN((POWER((($H26*100)-'[1]Konst'!$C$13),'[1]Konst'!$D$13))*'[1]Konst'!$B$13,0))</f>
        <v>743</v>
      </c>
      <c r="K26" s="182">
        <v>7.26</v>
      </c>
      <c r="L26" s="183">
        <f>IF(K26="",0,ROUNDDOWN((POWER(($K26-'[1]Konst'!$C$14),'[1]Konst'!$D$14))*'[1]Konst'!$B$14,0))</f>
        <v>323</v>
      </c>
      <c r="M26" s="178" t="s">
        <v>105</v>
      </c>
      <c r="N26" s="195">
        <f>IF(M26="",0,ROUNDDOWN((POWER((($M26*100)-'[1]Konst'!$C$11),'[1]Konst'!$D$11))*'[1]Konst'!$B$11,0))</f>
        <v>480</v>
      </c>
      <c r="O26" s="198" t="s">
        <v>106</v>
      </c>
      <c r="P26" s="183">
        <f>IF(O26="",0,ROUNDDOWN((POWER(('[1]Konst'!$C$7-$O26),'[1]Konst'!$D$7))*'[1]Konst'!$B$7,0))</f>
        <v>457</v>
      </c>
      <c r="Q26" s="178" t="s">
        <v>107</v>
      </c>
      <c r="R26" s="113" t="s">
        <v>53</v>
      </c>
      <c r="S26" s="195">
        <f>IF(Q26="",0,ROUNDDOWN((POWER(('[1]Konst'!$C$10-$Q26),'[1]Konst'!$D$10))*'[1]Konst'!$B$10,0))</f>
        <v>329</v>
      </c>
      <c r="T26" s="198" t="s">
        <v>108</v>
      </c>
      <c r="U26" s="183">
        <f>IF(T26="",0,ROUNDDOWN((POWER(($T26-'[1]Konst'!$C$15),'[1]Konst'!$D$15))*'[1]Konst'!$B$15,0))</f>
        <v>191</v>
      </c>
      <c r="V26" s="178" t="s">
        <v>65</v>
      </c>
      <c r="W26" s="195">
        <v>0</v>
      </c>
      <c r="X26" s="198" t="s">
        <v>109</v>
      </c>
      <c r="Y26" s="183">
        <f>IF(X26="",0,ROUNDDOWN((POWER(($X26-'[1]Konst'!$C$16),'[1]Konst'!$D$16))*'[1]Konst'!$B$16,0))</f>
        <v>242</v>
      </c>
      <c r="Z26" s="178" t="s">
        <v>110</v>
      </c>
      <c r="AA26" s="112">
        <f>VALUE(60*MID(Z26,1,1))+VALUE(MID(Z26,3,2))+VALUE(MID(Z26,6,2)/100)</f>
        <v>339.73</v>
      </c>
      <c r="AB26" s="195">
        <f>IF(Z26="",0,ROUNDDOWN((POWER(('[1]Konst'!$C$9-$AA26),'[1]Konst'!$D$9))*'[1]Konst'!$B$9,0))</f>
        <v>353</v>
      </c>
      <c r="AC26" s="201">
        <f>SUM(G26,J26,L26,N26,P26,S26,U26,W26,Y26,AB26)</f>
        <v>3883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s="57" customFormat="1" ht="13.5" customHeight="1" thickBot="1">
      <c r="A27" s="580"/>
      <c r="B27" s="175" t="s">
        <v>40</v>
      </c>
      <c r="C27" s="176"/>
      <c r="D27" s="177"/>
      <c r="E27" s="184"/>
      <c r="F27" s="185"/>
      <c r="G27" s="186"/>
      <c r="H27" s="192"/>
      <c r="I27" s="185"/>
      <c r="J27" s="196"/>
      <c r="K27" s="184"/>
      <c r="L27" s="186"/>
      <c r="M27" s="192"/>
      <c r="N27" s="196"/>
      <c r="O27" s="199"/>
      <c r="P27" s="186"/>
      <c r="Q27" s="192"/>
      <c r="R27" s="185"/>
      <c r="S27" s="196"/>
      <c r="T27" s="199"/>
      <c r="U27" s="186"/>
      <c r="V27" s="192"/>
      <c r="W27" s="196"/>
      <c r="X27" s="199"/>
      <c r="Y27" s="186"/>
      <c r="Z27" s="192"/>
      <c r="AA27" s="193"/>
      <c r="AB27" s="196"/>
      <c r="AC27" s="202">
        <f>SUM(AC24:AC26)</f>
        <v>14301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s="57" customFormat="1" ht="12.75" customHeight="1">
      <c r="A28" s="61" t="s">
        <v>113</v>
      </c>
      <c r="B28" s="62"/>
      <c r="C28" s="63"/>
      <c r="D28" s="63"/>
      <c r="E28" s="64"/>
      <c r="F28" s="65"/>
      <c r="G28" s="66">
        <f>IF(E28="",0,ROUNDDOWN((POWER(('[1]Konst'!$C$4-$E28),'[1]Konst'!$D$4))*'[1]Konst'!$B$4,0))</f>
        <v>0</v>
      </c>
      <c r="H28" s="67"/>
      <c r="I28" s="65"/>
      <c r="J28" s="66">
        <f>IF(H28="",0,ROUNDDOWN((POWER((($H28*100)-'[1]Konst'!$C$13),'[1]Konst'!$D$13))*'[1]Konst'!$B$13,0))</f>
        <v>0</v>
      </c>
      <c r="K28" s="64"/>
      <c r="L28" s="66">
        <f>IF(K28="",0,ROUNDDOWN((POWER(($K28-'[1]Konst'!$C$14),'[1]Konst'!$D$14))*'[1]Konst'!$B$14,0))</f>
        <v>0</v>
      </c>
      <c r="M28" s="67"/>
      <c r="N28" s="66">
        <f>IF(M28="",0,ROUNDDOWN((POWER((($M28*100)-'[1]Konst'!$C$11),'[1]Konst'!$D$11))*'[1]Konst'!$B$11,0))</f>
        <v>0</v>
      </c>
      <c r="O28" s="67"/>
      <c r="P28" s="66">
        <f>IF(O28="",0,ROUNDDOWN((POWER(('[1]Konst'!$C$7-$O28),'[1]Konst'!$D$7))*'[1]Konst'!$B$7,0))</f>
        <v>0</v>
      </c>
      <c r="Q28" s="67"/>
      <c r="R28" s="65"/>
      <c r="S28" s="66">
        <f>IF(Q28="",0,ROUNDDOWN((POWER(('[1]Konst'!$C$10-$Q28),'[1]Konst'!$D$10))*'[1]Konst'!$B$10,0))</f>
        <v>0</v>
      </c>
      <c r="T28" s="67"/>
      <c r="U28" s="66">
        <f>IF(T28="",0,ROUNDDOWN((POWER(($T28-'[1]Konst'!$C$15),'[1]Konst'!$D$15))*'[1]Konst'!$B$15,0))</f>
        <v>0</v>
      </c>
      <c r="V28" s="67"/>
      <c r="W28" s="66">
        <f>IF(V28="",0,ROUNDDOWN((POWER((($V28*100)-'[1]Konst'!$C$12),'[1]Konst'!$D$12))*'[1]Konst'!$B$12,0))</f>
        <v>0</v>
      </c>
      <c r="X28" s="67"/>
      <c r="Y28" s="66">
        <f>IF(X28="",0,ROUNDDOWN((POWER(($X28-'[1]Konst'!$C$16),'[1]Konst'!$D$16))*'[1]Konst'!$B$16,0))</f>
        <v>0</v>
      </c>
      <c r="Z28" s="67"/>
      <c r="AA28" s="64" t="e">
        <f>VALUE(60*MID(Z28,1,1))+VALUE(MID(Z28,3,2))+VALUE(MID(Z28,6,2)/100)</f>
        <v>#VALUE!</v>
      </c>
      <c r="AB28" s="66">
        <f>IF(Z28="",0,ROUNDDOWN((POWER(('[1]Konst'!$C$9-$AA28),'[1]Konst'!$D$9))*'[1]Konst'!$B$9,0))</f>
        <v>0</v>
      </c>
      <c r="AC28" s="68">
        <f>SUM(G28,J28,L28,N28,P28,S28,U28,W28,Y28,AB28)</f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s="57" customFormat="1" ht="6" customHeight="1">
      <c r="A29" s="69"/>
      <c r="B29" s="70"/>
      <c r="C29" s="71"/>
      <c r="D29" s="71"/>
      <c r="E29" s="72"/>
      <c r="F29" s="73"/>
      <c r="G29" s="74"/>
      <c r="H29" s="75"/>
      <c r="I29" s="73"/>
      <c r="J29" s="74"/>
      <c r="K29" s="72"/>
      <c r="L29" s="74"/>
      <c r="M29" s="75"/>
      <c r="N29" s="74"/>
      <c r="O29" s="75"/>
      <c r="P29" s="74"/>
      <c r="Q29" s="75"/>
      <c r="R29" s="73"/>
      <c r="S29" s="74"/>
      <c r="T29" s="75"/>
      <c r="U29" s="74"/>
      <c r="V29" s="75"/>
      <c r="W29" s="74"/>
      <c r="X29" s="75"/>
      <c r="Y29" s="74"/>
      <c r="Z29" s="75"/>
      <c r="AA29" s="72"/>
      <c r="AB29" s="74"/>
      <c r="AC29" s="76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8" customHeight="1">
      <c r="A30" s="568" t="s">
        <v>114</v>
      </c>
      <c r="B30" s="569"/>
      <c r="C30" s="570" t="s">
        <v>111</v>
      </c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ht="6" customHeight="1">
      <c r="A31" s="56"/>
      <c r="B31" s="57"/>
      <c r="C31" s="5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6" customHeight="1">
      <c r="A32" s="588" t="s">
        <v>78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ht="21" customHeight="1" thickBot="1">
      <c r="A33" s="589" t="s">
        <v>79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5" customHeight="1">
      <c r="A34" s="590"/>
      <c r="B34" s="591" t="s">
        <v>30</v>
      </c>
      <c r="C34" s="559" t="s">
        <v>31</v>
      </c>
      <c r="D34" s="594" t="s">
        <v>32</v>
      </c>
      <c r="E34" s="546" t="s">
        <v>5</v>
      </c>
      <c r="F34" s="549"/>
      <c r="G34" s="547"/>
      <c r="H34" s="548" t="s">
        <v>33</v>
      </c>
      <c r="I34" s="549"/>
      <c r="J34" s="550"/>
      <c r="K34" s="546" t="s">
        <v>34</v>
      </c>
      <c r="L34" s="547"/>
      <c r="M34" s="548" t="s">
        <v>35</v>
      </c>
      <c r="N34" s="550"/>
      <c r="O34" s="546" t="s">
        <v>8</v>
      </c>
      <c r="P34" s="547"/>
      <c r="Q34" s="548" t="s">
        <v>36</v>
      </c>
      <c r="R34" s="549"/>
      <c r="S34" s="550"/>
      <c r="T34" s="546" t="s">
        <v>37</v>
      </c>
      <c r="U34" s="547"/>
      <c r="V34" s="548" t="s">
        <v>38</v>
      </c>
      <c r="W34" s="550"/>
      <c r="X34" s="546" t="s">
        <v>39</v>
      </c>
      <c r="Y34" s="547"/>
      <c r="Z34" s="548" t="s">
        <v>10</v>
      </c>
      <c r="AA34" s="549"/>
      <c r="AB34" s="550"/>
      <c r="AC34" s="551" t="s">
        <v>40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ht="15" customHeight="1" thickBot="1">
      <c r="A35" s="552"/>
      <c r="B35" s="592"/>
      <c r="C35" s="593"/>
      <c r="D35" s="595"/>
      <c r="E35" s="141" t="s">
        <v>41</v>
      </c>
      <c r="F35" s="132" t="s">
        <v>42</v>
      </c>
      <c r="G35" s="142" t="s">
        <v>43</v>
      </c>
      <c r="H35" s="131" t="s">
        <v>41</v>
      </c>
      <c r="I35" s="132" t="s">
        <v>42</v>
      </c>
      <c r="J35" s="151" t="s">
        <v>43</v>
      </c>
      <c r="K35" s="141" t="s">
        <v>41</v>
      </c>
      <c r="L35" s="142" t="s">
        <v>43</v>
      </c>
      <c r="M35" s="131" t="s">
        <v>41</v>
      </c>
      <c r="N35" s="151" t="s">
        <v>43</v>
      </c>
      <c r="O35" s="141" t="s">
        <v>41</v>
      </c>
      <c r="P35" s="142" t="s">
        <v>43</v>
      </c>
      <c r="Q35" s="131" t="s">
        <v>41</v>
      </c>
      <c r="R35" s="132" t="s">
        <v>42</v>
      </c>
      <c r="S35" s="151" t="s">
        <v>43</v>
      </c>
      <c r="T35" s="141" t="s">
        <v>41</v>
      </c>
      <c r="U35" s="142" t="s">
        <v>43</v>
      </c>
      <c r="V35" s="131" t="s">
        <v>41</v>
      </c>
      <c r="W35" s="151" t="s">
        <v>43</v>
      </c>
      <c r="X35" s="141" t="s">
        <v>41</v>
      </c>
      <c r="Y35" s="142" t="s">
        <v>43</v>
      </c>
      <c r="Z35" s="131" t="s">
        <v>41</v>
      </c>
      <c r="AA35" s="133" t="s">
        <v>43</v>
      </c>
      <c r="AB35" s="151" t="s">
        <v>43</v>
      </c>
      <c r="AC35" s="552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2.75" customHeight="1">
      <c r="A36" s="337">
        <v>1</v>
      </c>
      <c r="B36" s="338" t="s">
        <v>80</v>
      </c>
      <c r="C36" s="318" t="s">
        <v>81</v>
      </c>
      <c r="D36" s="339" t="s">
        <v>46</v>
      </c>
      <c r="E36" s="327">
        <v>12</v>
      </c>
      <c r="F36" s="328" t="s">
        <v>47</v>
      </c>
      <c r="G36" s="329">
        <f>IF(E36="",0,ROUNDDOWN((POWER(('[1]Konst'!$C$4-$E36),'[1]Konst'!$D$4))*'[1]Konst'!$B$4,0))</f>
        <v>651</v>
      </c>
      <c r="H36" s="331" t="s">
        <v>82</v>
      </c>
      <c r="I36" s="328" t="s">
        <v>83</v>
      </c>
      <c r="J36" s="332">
        <f>IF(H36="",0,ROUNDDOWN((POWER((($H36*100)-'[1]Konst'!$C$13),'[1]Konst'!$D$13))*'[1]Konst'!$B$13,0))</f>
        <v>711</v>
      </c>
      <c r="K36" s="327">
        <v>9.89</v>
      </c>
      <c r="L36" s="329">
        <f>IF(K36="",0,ROUNDDOWN((POWER(($K36-'[1]Konst'!$C$14),'[1]Konst'!$D$14))*'[1]Konst'!$B$14,0))</f>
        <v>479</v>
      </c>
      <c r="M36" s="331" t="s">
        <v>84</v>
      </c>
      <c r="N36" s="332">
        <f>IF(M36="",0,ROUNDDOWN((POWER((($M36*100)-'[1]Konst'!$C$11),'[1]Konst'!$D$11))*'[1]Konst'!$B$11,0))</f>
        <v>627</v>
      </c>
      <c r="O36" s="330" t="s">
        <v>85</v>
      </c>
      <c r="P36" s="329">
        <f>IF(O36="",0,ROUNDDOWN((POWER(('[1]Konst'!$C$7-$O36),'[1]Konst'!$D$7))*'[1]Konst'!$B$7,0))</f>
        <v>619</v>
      </c>
      <c r="Q36" s="331" t="s">
        <v>86</v>
      </c>
      <c r="R36" s="328" t="s">
        <v>53</v>
      </c>
      <c r="S36" s="332">
        <f>IF(Q36="",0,ROUNDDOWN((POWER(('[1]Konst'!$C$10-$Q36),'[1]Konst'!$D$10))*'[1]Konst'!$B$10,0))</f>
        <v>700</v>
      </c>
      <c r="T36" s="330" t="s">
        <v>87</v>
      </c>
      <c r="U36" s="329">
        <f>IF(T36="",0,ROUNDDOWN((POWER(($T36-'[1]Konst'!$C$15),'[1]Konst'!$D$15))*'[1]Konst'!$B$15,0))</f>
        <v>541</v>
      </c>
      <c r="V36" s="331" t="s">
        <v>88</v>
      </c>
      <c r="W36" s="332">
        <f>IF(V36="",0,ROUNDDOWN((POWER((($V36*100)-'[1]Konst'!$C$12),'[1]Konst'!$D$12))*'[1]Konst'!$B$12,0))</f>
        <v>457</v>
      </c>
      <c r="X36" s="330" t="s">
        <v>89</v>
      </c>
      <c r="Y36" s="329">
        <f>IF(X36="",0,ROUNDDOWN((POWER(($X36-'[1]Konst'!$C$16),'[1]Konst'!$D$16))*'[1]Konst'!$B$16,0))</f>
        <v>524</v>
      </c>
      <c r="Z36" s="331" t="s">
        <v>90</v>
      </c>
      <c r="AA36" s="333">
        <f>VALUE(60*MID(Z36,1,1))+VALUE(MID(Z36,3,2))+VALUE(MID(Z36,6,2)/100)</f>
        <v>290.85</v>
      </c>
      <c r="AB36" s="332">
        <f>IF(Z36="",0,ROUNDDOWN((POWER(('[1]Konst'!$C$9-$AA36),'[1]Konst'!$D$9))*'[1]Konst'!$B$9,0))</f>
        <v>614</v>
      </c>
      <c r="AC36" s="187">
        <f>SUM(G36,J36,L36,N36,P36,S36,U36,W36,Y36,AB36)</f>
        <v>5923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ht="12.75" customHeight="1">
      <c r="A37" s="203">
        <v>2</v>
      </c>
      <c r="B37" s="115" t="s">
        <v>91</v>
      </c>
      <c r="C37" s="105" t="s">
        <v>92</v>
      </c>
      <c r="D37" s="205" t="s">
        <v>46</v>
      </c>
      <c r="E37" s="144">
        <v>12.28</v>
      </c>
      <c r="F37" s="110" t="s">
        <v>47</v>
      </c>
      <c r="G37" s="145">
        <f>IF(E37="",0,ROUNDDOWN((POWER(('[1]Konst'!$C$4-$E37),'[1]Konst'!$D$4))*'[1]Konst'!$B$4,0))</f>
        <v>597</v>
      </c>
      <c r="H37" s="139" t="s">
        <v>93</v>
      </c>
      <c r="I37" s="110" t="s">
        <v>94</v>
      </c>
      <c r="J37" s="153">
        <f>IF(H37="",0,ROUNDDOWN((POWER((($H37*100)-'[1]Konst'!$C$13),'[1]Konst'!$D$13))*'[1]Konst'!$B$13,0))</f>
        <v>485</v>
      </c>
      <c r="K37" s="144">
        <v>8.2</v>
      </c>
      <c r="L37" s="145">
        <f>IF(K37="",0,ROUNDDOWN((POWER(($K37-'[1]Konst'!$C$14),'[1]Konst'!$D$14))*'[1]Konst'!$B$14,0))</f>
        <v>378</v>
      </c>
      <c r="M37" s="139" t="s">
        <v>95</v>
      </c>
      <c r="N37" s="153">
        <f>IF(M37="",0,ROUNDDOWN((POWER((($M37*100)-'[1]Konst'!$C$11),'[1]Konst'!$D$11))*'[1]Konst'!$B$11,0))</f>
        <v>411</v>
      </c>
      <c r="O37" s="149" t="s">
        <v>96</v>
      </c>
      <c r="P37" s="145">
        <f>IF(O37="",0,ROUNDDOWN((POWER(('[1]Konst'!$C$7-$O37),'[1]Konst'!$D$7))*'[1]Konst'!$B$7,0))</f>
        <v>452</v>
      </c>
      <c r="Q37" s="139" t="s">
        <v>97</v>
      </c>
      <c r="R37" s="110" t="s">
        <v>53</v>
      </c>
      <c r="S37" s="153">
        <f>IF(Q37="",0,ROUNDDOWN((POWER(('[1]Konst'!$C$10-$Q37),'[1]Konst'!$D$10))*'[1]Konst'!$B$10,0))</f>
        <v>318</v>
      </c>
      <c r="T37" s="149" t="s">
        <v>98</v>
      </c>
      <c r="U37" s="145">
        <f>IF(T37="",0,ROUNDDOWN((POWER(($T37-'[1]Konst'!$C$15),'[1]Konst'!$D$15))*'[1]Konst'!$B$15,0))</f>
        <v>304</v>
      </c>
      <c r="V37" s="139" t="s">
        <v>99</v>
      </c>
      <c r="W37" s="153">
        <f>IF(V37="",0,ROUNDDOWN((POWER((($V37*100)-'[1]Konst'!$C$12),'[1]Konst'!$D$12))*'[1]Konst'!$B$12,0))</f>
        <v>790</v>
      </c>
      <c r="X37" s="149" t="s">
        <v>100</v>
      </c>
      <c r="Y37" s="145">
        <f>IF(X37="",0,ROUNDDOWN((POWER(($X37-'[1]Konst'!$C$16),'[1]Konst'!$D$16))*'[1]Konst'!$B$16,0))</f>
        <v>393</v>
      </c>
      <c r="Z37" s="139" t="s">
        <v>101</v>
      </c>
      <c r="AA37" s="109">
        <f>VALUE(60*MID(Z37,1,1))+VALUE(MID(Z37,3,2))+VALUE(MID(Z37,6,2)/100)</f>
        <v>336.71</v>
      </c>
      <c r="AB37" s="153">
        <f>IF(Z37="",0,ROUNDDOWN((POWER(('[1]Konst'!$C$9-$AA37),'[1]Konst'!$D$9))*'[1]Konst'!$B$9,0))</f>
        <v>367</v>
      </c>
      <c r="AC37" s="188">
        <f>SUM(G37,J37,L37,N37,P37,S37,U37,W37,Y37,AB37)</f>
        <v>4495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ht="12.75" customHeight="1" thickBot="1">
      <c r="A38" s="204">
        <v>3</v>
      </c>
      <c r="B38" s="340" t="s">
        <v>102</v>
      </c>
      <c r="C38" s="134" t="s">
        <v>81</v>
      </c>
      <c r="D38" s="341" t="s">
        <v>46</v>
      </c>
      <c r="E38" s="146">
        <v>11.44</v>
      </c>
      <c r="F38" s="136" t="s">
        <v>47</v>
      </c>
      <c r="G38" s="147">
        <f>IF(E38="",0,ROUNDDOWN((POWER(('[1]Konst'!$C$4-$E38),'[1]Konst'!$D$4))*'[1]Konst'!$B$4,0))</f>
        <v>765</v>
      </c>
      <c r="H38" s="140" t="s">
        <v>103</v>
      </c>
      <c r="I38" s="136" t="s">
        <v>104</v>
      </c>
      <c r="J38" s="154">
        <f>IF(H38="",0,ROUNDDOWN((POWER((($H38*100)-'[1]Konst'!$C$13),'[1]Konst'!$D$13))*'[1]Konst'!$B$13,0))</f>
        <v>743</v>
      </c>
      <c r="K38" s="146">
        <v>7.26</v>
      </c>
      <c r="L38" s="147">
        <f>IF(K38="",0,ROUNDDOWN((POWER(($K38-'[1]Konst'!$C$14),'[1]Konst'!$D$14))*'[1]Konst'!$B$14,0))</f>
        <v>323</v>
      </c>
      <c r="M38" s="140" t="s">
        <v>105</v>
      </c>
      <c r="N38" s="154">
        <f>IF(M38="",0,ROUNDDOWN((POWER((($M38*100)-'[1]Konst'!$C$11),'[1]Konst'!$D$11))*'[1]Konst'!$B$11,0))</f>
        <v>480</v>
      </c>
      <c r="O38" s="150" t="s">
        <v>106</v>
      </c>
      <c r="P38" s="147">
        <f>IF(O38="",0,ROUNDDOWN((POWER(('[1]Konst'!$C$7-$O38),'[1]Konst'!$D$7))*'[1]Konst'!$B$7,0))</f>
        <v>457</v>
      </c>
      <c r="Q38" s="140" t="s">
        <v>107</v>
      </c>
      <c r="R38" s="136" t="s">
        <v>53</v>
      </c>
      <c r="S38" s="154">
        <f>IF(Q38="",0,ROUNDDOWN((POWER(('[1]Konst'!$C$10-$Q38),'[1]Konst'!$D$10))*'[1]Konst'!$B$10,0))</f>
        <v>329</v>
      </c>
      <c r="T38" s="150" t="s">
        <v>108</v>
      </c>
      <c r="U38" s="147">
        <f>IF(T38="",0,ROUNDDOWN((POWER(($T38-'[1]Konst'!$C$15),'[1]Konst'!$D$15))*'[1]Konst'!$B$15,0))</f>
        <v>191</v>
      </c>
      <c r="V38" s="140" t="s">
        <v>65</v>
      </c>
      <c r="W38" s="154">
        <v>0</v>
      </c>
      <c r="X38" s="150" t="s">
        <v>109</v>
      </c>
      <c r="Y38" s="147">
        <f>IF(X38="",0,ROUNDDOWN((POWER(($X38-'[1]Konst'!$C$16),'[1]Konst'!$D$16))*'[1]Konst'!$B$16,0))</f>
        <v>242</v>
      </c>
      <c r="Z38" s="140" t="s">
        <v>110</v>
      </c>
      <c r="AA38" s="137">
        <f>VALUE(60*MID(Z38,1,1))+VALUE(MID(Z38,3,2))+VALUE(MID(Z38,6,2)/100)</f>
        <v>339.73</v>
      </c>
      <c r="AB38" s="154">
        <f>IF(Z38="",0,ROUNDDOWN((POWER(('[1]Konst'!$C$9-$AA38),'[1]Konst'!$D$9))*'[1]Konst'!$B$9,0))</f>
        <v>353</v>
      </c>
      <c r="AC38" s="189">
        <f>SUM(G38,J38,L38,N38,P38,S38,U38,W38,Y38,AB38)</f>
        <v>3883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1:39" ht="6" customHeight="1">
      <c r="A39" s="48"/>
      <c r="B39" s="49"/>
      <c r="C39" s="50"/>
      <c r="D39" s="50"/>
      <c r="E39" s="51"/>
      <c r="F39" s="52"/>
      <c r="G39" s="53"/>
      <c r="H39" s="54"/>
      <c r="I39" s="52"/>
      <c r="J39" s="53"/>
      <c r="K39" s="51"/>
      <c r="L39" s="53"/>
      <c r="M39" s="54"/>
      <c r="N39" s="53"/>
      <c r="O39" s="54"/>
      <c r="P39" s="53"/>
      <c r="Q39" s="54"/>
      <c r="R39" s="52"/>
      <c r="S39" s="53"/>
      <c r="T39" s="54"/>
      <c r="U39" s="53"/>
      <c r="V39" s="54"/>
      <c r="W39" s="53"/>
      <c r="X39" s="54"/>
      <c r="Y39" s="53"/>
      <c r="Z39" s="54"/>
      <c r="AA39" s="51"/>
      <c r="AB39" s="53"/>
      <c r="AC39" s="5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 ht="18.75" customHeight="1">
      <c r="A40" s="587" t="s">
        <v>77</v>
      </c>
      <c r="B40" s="569"/>
      <c r="C40" s="570" t="s">
        <v>111</v>
      </c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:39" ht="6" customHeight="1">
      <c r="A41" s="48"/>
      <c r="B41" s="49"/>
      <c r="C41" s="50"/>
      <c r="D41" s="50"/>
      <c r="E41" s="50"/>
      <c r="F41" s="53"/>
      <c r="G41" s="53"/>
      <c r="H41" s="50"/>
      <c r="I41" s="53"/>
      <c r="J41" s="53"/>
      <c r="K41" s="50"/>
      <c r="L41" s="53"/>
      <c r="M41" s="50"/>
      <c r="N41" s="53"/>
      <c r="O41" s="50"/>
      <c r="P41" s="53"/>
      <c r="Q41" s="50"/>
      <c r="R41" s="53"/>
      <c r="S41" s="53"/>
      <c r="T41" s="50"/>
      <c r="U41" s="53"/>
      <c r="V41" s="50"/>
      <c r="W41" s="53"/>
      <c r="X41" s="50"/>
      <c r="Y41" s="53"/>
      <c r="Z41" s="50"/>
      <c r="AA41" s="50"/>
      <c r="AB41" s="53"/>
      <c r="AC41" s="50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6" customHeight="1">
      <c r="A42" s="48"/>
      <c r="B42" s="49"/>
      <c r="C42" s="50"/>
      <c r="D42" s="50"/>
      <c r="E42" s="51"/>
      <c r="F42" s="52"/>
      <c r="G42" s="53"/>
      <c r="H42" s="54"/>
      <c r="I42" s="52"/>
      <c r="J42" s="53"/>
      <c r="K42" s="51"/>
      <c r="L42" s="53"/>
      <c r="M42" s="54"/>
      <c r="N42" s="53"/>
      <c r="O42" s="54"/>
      <c r="P42" s="53"/>
      <c r="Q42" s="54"/>
      <c r="R42" s="52"/>
      <c r="S42" s="53"/>
      <c r="T42" s="54"/>
      <c r="U42" s="53"/>
      <c r="V42" s="54"/>
      <c r="W42" s="53"/>
      <c r="X42" s="54"/>
      <c r="Y42" s="53"/>
      <c r="Z42" s="54"/>
      <c r="AA42" s="51"/>
      <c r="AB42" s="53"/>
      <c r="AC42" s="5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1:39" ht="18" customHeight="1" thickBot="1">
      <c r="A43" s="553" t="s">
        <v>115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ht="12.75" customHeight="1">
      <c r="A44" s="555"/>
      <c r="B44" s="557" t="s">
        <v>30</v>
      </c>
      <c r="C44" s="559" t="s">
        <v>31</v>
      </c>
      <c r="D44" s="561" t="s">
        <v>32</v>
      </c>
      <c r="E44" s="548" t="s">
        <v>5</v>
      </c>
      <c r="F44" s="563"/>
      <c r="G44" s="564"/>
      <c r="H44" s="546" t="s">
        <v>33</v>
      </c>
      <c r="I44" s="563"/>
      <c r="J44" s="565"/>
      <c r="K44" s="548" t="s">
        <v>34</v>
      </c>
      <c r="L44" s="564"/>
      <c r="M44" s="546" t="s">
        <v>35</v>
      </c>
      <c r="N44" s="565"/>
      <c r="O44" s="548" t="s">
        <v>8</v>
      </c>
      <c r="P44" s="564"/>
      <c r="Q44" s="546" t="s">
        <v>36</v>
      </c>
      <c r="R44" s="563"/>
      <c r="S44" s="565"/>
      <c r="T44" s="548" t="s">
        <v>37</v>
      </c>
      <c r="U44" s="564"/>
      <c r="V44" s="546" t="s">
        <v>38</v>
      </c>
      <c r="W44" s="565"/>
      <c r="X44" s="548" t="s">
        <v>39</v>
      </c>
      <c r="Y44" s="564"/>
      <c r="Z44" s="546" t="s">
        <v>10</v>
      </c>
      <c r="AA44" s="563"/>
      <c r="AB44" s="565"/>
      <c r="AC44" s="572" t="s">
        <v>40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1:39" ht="13.5" customHeight="1">
      <c r="A45" s="556"/>
      <c r="B45" s="558"/>
      <c r="C45" s="560"/>
      <c r="D45" s="562"/>
      <c r="E45" s="118" t="s">
        <v>41</v>
      </c>
      <c r="F45" s="106" t="s">
        <v>42</v>
      </c>
      <c r="G45" s="168" t="s">
        <v>43</v>
      </c>
      <c r="H45" s="169" t="s">
        <v>41</v>
      </c>
      <c r="I45" s="106" t="s">
        <v>42</v>
      </c>
      <c r="J45" s="167" t="s">
        <v>43</v>
      </c>
      <c r="K45" s="118" t="s">
        <v>41</v>
      </c>
      <c r="L45" s="168" t="s">
        <v>43</v>
      </c>
      <c r="M45" s="169" t="s">
        <v>41</v>
      </c>
      <c r="N45" s="167" t="s">
        <v>43</v>
      </c>
      <c r="O45" s="118" t="s">
        <v>41</v>
      </c>
      <c r="P45" s="168" t="s">
        <v>43</v>
      </c>
      <c r="Q45" s="169" t="s">
        <v>41</v>
      </c>
      <c r="R45" s="106" t="s">
        <v>42</v>
      </c>
      <c r="S45" s="167" t="s">
        <v>43</v>
      </c>
      <c r="T45" s="118" t="s">
        <v>41</v>
      </c>
      <c r="U45" s="168" t="s">
        <v>43</v>
      </c>
      <c r="V45" s="169" t="s">
        <v>41</v>
      </c>
      <c r="W45" s="167" t="s">
        <v>43</v>
      </c>
      <c r="X45" s="118" t="s">
        <v>41</v>
      </c>
      <c r="Y45" s="168" t="s">
        <v>43</v>
      </c>
      <c r="Z45" s="169" t="s">
        <v>41</v>
      </c>
      <c r="AA45" s="107" t="s">
        <v>43</v>
      </c>
      <c r="AB45" s="167" t="s">
        <v>43</v>
      </c>
      <c r="AC45" s="573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12.75" customHeight="1">
      <c r="A46" s="566">
        <v>1</v>
      </c>
      <c r="B46" s="120" t="s">
        <v>80</v>
      </c>
      <c r="C46" s="105" t="s">
        <v>81</v>
      </c>
      <c r="D46" s="121" t="s">
        <v>46</v>
      </c>
      <c r="E46" s="119">
        <v>12</v>
      </c>
      <c r="F46" s="110" t="s">
        <v>47</v>
      </c>
      <c r="G46" s="153">
        <f>IF(E46="",0,ROUNDDOWN((POWER(('[1]Konst'!$C$4-$E46),'[1]Konst'!$D$4))*'[1]Konst'!$B$4,0))</f>
        <v>651</v>
      </c>
      <c r="H46" s="149" t="s">
        <v>82</v>
      </c>
      <c r="I46" s="110" t="s">
        <v>83</v>
      </c>
      <c r="J46" s="145">
        <f>IF(H46="",0,ROUNDDOWN((POWER((($H46*100)-'[1]Konst'!$C$13),'[1]Konst'!$D$13))*'[1]Konst'!$B$13,0))</f>
        <v>711</v>
      </c>
      <c r="K46" s="119">
        <v>9.89</v>
      </c>
      <c r="L46" s="153">
        <f>IF(K46="",0,ROUNDDOWN((POWER(($K46-'[1]Konst'!$C$14),'[1]Konst'!$D$14))*'[1]Konst'!$B$14,0))</f>
        <v>479</v>
      </c>
      <c r="M46" s="149" t="s">
        <v>84</v>
      </c>
      <c r="N46" s="145">
        <f>IF(M46="",0,ROUNDDOWN((POWER((($M46*100)-'[1]Konst'!$C$11),'[1]Konst'!$D$11))*'[1]Konst'!$B$11,0))</f>
        <v>627</v>
      </c>
      <c r="O46" s="139" t="s">
        <v>85</v>
      </c>
      <c r="P46" s="153">
        <f>IF(O46="",0,ROUNDDOWN((POWER(('[1]Konst'!$C$7-$O46),'[1]Konst'!$D$7))*'[1]Konst'!$B$7,0))</f>
        <v>619</v>
      </c>
      <c r="Q46" s="149" t="s">
        <v>86</v>
      </c>
      <c r="R46" s="110" t="s">
        <v>53</v>
      </c>
      <c r="S46" s="145">
        <f>IF(Q46="",0,ROUNDDOWN((POWER(('[1]Konst'!$C$10-$Q46),'[1]Konst'!$D$10))*'[1]Konst'!$B$10,0))</f>
        <v>700</v>
      </c>
      <c r="T46" s="139" t="s">
        <v>87</v>
      </c>
      <c r="U46" s="153">
        <f>IF(T46="",0,ROUNDDOWN((POWER(($T46-'[1]Konst'!$C$15),'[1]Konst'!$D$15))*'[1]Konst'!$B$15,0))</f>
        <v>541</v>
      </c>
      <c r="V46" s="149" t="s">
        <v>88</v>
      </c>
      <c r="W46" s="145">
        <f>IF(V46="",0,ROUNDDOWN((POWER((($V46*100)-'[1]Konst'!$C$12),'[1]Konst'!$D$12))*'[1]Konst'!$B$12,0))</f>
        <v>457</v>
      </c>
      <c r="X46" s="139" t="s">
        <v>89</v>
      </c>
      <c r="Y46" s="153">
        <f>IF(X46="",0,ROUNDDOWN((POWER(($X46-'[1]Konst'!$C$16),'[1]Konst'!$D$16))*'[1]Konst'!$B$16,0))</f>
        <v>524</v>
      </c>
      <c r="Z46" s="149" t="s">
        <v>90</v>
      </c>
      <c r="AA46" s="109">
        <f>VALUE(60*MID(Z46,1,1))+VALUE(MID(Z46,3,2))+VALUE(MID(Z46,6,2)/100)</f>
        <v>290.85</v>
      </c>
      <c r="AB46" s="145">
        <f>IF(Z46="",0,ROUNDDOWN((POWER(('[1]Konst'!$C$9-$AA46),'[1]Konst'!$D$9))*'[1]Konst'!$B$9,0))</f>
        <v>614</v>
      </c>
      <c r="AC46" s="155">
        <f>SUM(G46,J46,L46,N46,P46,S46,U46,W46,Y46,AB46)</f>
        <v>5923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ht="12.75" customHeight="1">
      <c r="A47" s="556"/>
      <c r="B47" s="120" t="s">
        <v>91</v>
      </c>
      <c r="C47" s="105" t="s">
        <v>92</v>
      </c>
      <c r="D47" s="121" t="s">
        <v>46</v>
      </c>
      <c r="E47" s="119">
        <v>12.28</v>
      </c>
      <c r="F47" s="110" t="s">
        <v>47</v>
      </c>
      <c r="G47" s="153">
        <f>IF(E47="",0,ROUNDDOWN((POWER(('[1]Konst'!$C$4-$E47),'[1]Konst'!$D$4))*'[1]Konst'!$B$4,0))</f>
        <v>597</v>
      </c>
      <c r="H47" s="149" t="s">
        <v>93</v>
      </c>
      <c r="I47" s="110" t="s">
        <v>94</v>
      </c>
      <c r="J47" s="145">
        <f>IF(H47="",0,ROUNDDOWN((POWER((($H47*100)-'[1]Konst'!$C$13),'[1]Konst'!$D$13))*'[1]Konst'!$B$13,0))</f>
        <v>485</v>
      </c>
      <c r="K47" s="119">
        <v>8.2</v>
      </c>
      <c r="L47" s="153">
        <f>IF(K47="",0,ROUNDDOWN((POWER(($K47-'[1]Konst'!$C$14),'[1]Konst'!$D$14))*'[1]Konst'!$B$14,0))</f>
        <v>378</v>
      </c>
      <c r="M47" s="149" t="s">
        <v>95</v>
      </c>
      <c r="N47" s="145">
        <f>IF(M47="",0,ROUNDDOWN((POWER((($M47*100)-'[1]Konst'!$C$11),'[1]Konst'!$D$11))*'[1]Konst'!$B$11,0))</f>
        <v>411</v>
      </c>
      <c r="O47" s="139" t="s">
        <v>96</v>
      </c>
      <c r="P47" s="153">
        <f>IF(O47="",0,ROUNDDOWN((POWER(('[1]Konst'!$C$7-$O47),'[1]Konst'!$D$7))*'[1]Konst'!$B$7,0))</f>
        <v>452</v>
      </c>
      <c r="Q47" s="149" t="s">
        <v>97</v>
      </c>
      <c r="R47" s="110" t="s">
        <v>53</v>
      </c>
      <c r="S47" s="145">
        <f>IF(Q47="",0,ROUNDDOWN((POWER(('[1]Konst'!$C$10-$Q47),'[1]Konst'!$D$10))*'[1]Konst'!$B$10,0))</f>
        <v>318</v>
      </c>
      <c r="T47" s="139" t="s">
        <v>98</v>
      </c>
      <c r="U47" s="153">
        <f>IF(T47="",0,ROUNDDOWN((POWER(($T47-'[1]Konst'!$C$15),'[1]Konst'!$D$15))*'[1]Konst'!$B$15,0))</f>
        <v>304</v>
      </c>
      <c r="V47" s="149" t="s">
        <v>99</v>
      </c>
      <c r="W47" s="145">
        <f>IF(V47="",0,ROUNDDOWN((POWER((($V47*100)-'[1]Konst'!$C$12),'[1]Konst'!$D$12))*'[1]Konst'!$B$12,0))</f>
        <v>790</v>
      </c>
      <c r="X47" s="139" t="s">
        <v>100</v>
      </c>
      <c r="Y47" s="153">
        <f>IF(X47="",0,ROUNDDOWN((POWER(($X47-'[1]Konst'!$C$16),'[1]Konst'!$D$16))*'[1]Konst'!$B$16,0))</f>
        <v>393</v>
      </c>
      <c r="Z47" s="149" t="s">
        <v>101</v>
      </c>
      <c r="AA47" s="109">
        <f>VALUE(60*MID(Z47,1,1))+VALUE(MID(Z47,3,2))+VALUE(MID(Z47,6,2)/100)</f>
        <v>336.71</v>
      </c>
      <c r="AB47" s="145">
        <f>IF(Z47="",0,ROUNDDOWN((POWER(('[1]Konst'!$C$9-$AA47),'[1]Konst'!$D$9))*'[1]Konst'!$B$9,0))</f>
        <v>367</v>
      </c>
      <c r="AC47" s="155">
        <f>SUM(G47,J47,L47,N47,P47,S47,U47,W47,Y47,AB47)</f>
        <v>4495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12.75" customHeight="1">
      <c r="A48" s="556"/>
      <c r="B48" s="120" t="s">
        <v>102</v>
      </c>
      <c r="C48" s="105" t="s">
        <v>81</v>
      </c>
      <c r="D48" s="121" t="s">
        <v>46</v>
      </c>
      <c r="E48" s="119">
        <v>11.44</v>
      </c>
      <c r="F48" s="110" t="s">
        <v>47</v>
      </c>
      <c r="G48" s="153">
        <f>IF(E48="",0,ROUNDDOWN((POWER(('[1]Konst'!$C$4-$E48),'[1]Konst'!$D$4))*'[1]Konst'!$B$4,0))</f>
        <v>765</v>
      </c>
      <c r="H48" s="149" t="s">
        <v>103</v>
      </c>
      <c r="I48" s="110" t="s">
        <v>104</v>
      </c>
      <c r="J48" s="145">
        <f>IF(H48="",0,ROUNDDOWN((POWER((($H48*100)-'[1]Konst'!$C$13),'[1]Konst'!$D$13))*'[1]Konst'!$B$13,0))</f>
        <v>743</v>
      </c>
      <c r="K48" s="119">
        <v>7.26</v>
      </c>
      <c r="L48" s="153">
        <f>IF(K48="",0,ROUNDDOWN((POWER(($K48-'[1]Konst'!$C$14),'[1]Konst'!$D$14))*'[1]Konst'!$B$14,0))</f>
        <v>323</v>
      </c>
      <c r="M48" s="149" t="s">
        <v>105</v>
      </c>
      <c r="N48" s="145">
        <f>IF(M48="",0,ROUNDDOWN((POWER((($M48*100)-'[1]Konst'!$C$11),'[1]Konst'!$D$11))*'[1]Konst'!$B$11,0))</f>
        <v>480</v>
      </c>
      <c r="O48" s="139" t="s">
        <v>106</v>
      </c>
      <c r="P48" s="153">
        <f>IF(O48="",0,ROUNDDOWN((POWER(('[1]Konst'!$C$7-$O48),'[1]Konst'!$D$7))*'[1]Konst'!$B$7,0))</f>
        <v>457</v>
      </c>
      <c r="Q48" s="149" t="s">
        <v>107</v>
      </c>
      <c r="R48" s="110" t="s">
        <v>53</v>
      </c>
      <c r="S48" s="145">
        <f>IF(Q48="",0,ROUNDDOWN((POWER(('[1]Konst'!$C$10-$Q48),'[1]Konst'!$D$10))*'[1]Konst'!$B$10,0))</f>
        <v>329</v>
      </c>
      <c r="T48" s="139" t="s">
        <v>108</v>
      </c>
      <c r="U48" s="153">
        <f>IF(T48="",0,ROUNDDOWN((POWER(($T48-'[1]Konst'!$C$15),'[1]Konst'!$D$15))*'[1]Konst'!$B$15,0))</f>
        <v>191</v>
      </c>
      <c r="V48" s="149" t="s">
        <v>65</v>
      </c>
      <c r="W48" s="145">
        <v>0</v>
      </c>
      <c r="X48" s="139" t="s">
        <v>109</v>
      </c>
      <c r="Y48" s="153">
        <f>IF(X48="",0,ROUNDDOWN((POWER(($X48-'[1]Konst'!$C$16),'[1]Konst'!$D$16))*'[1]Konst'!$B$16,0))</f>
        <v>242</v>
      </c>
      <c r="Z48" s="149" t="s">
        <v>110</v>
      </c>
      <c r="AA48" s="109">
        <f>VALUE(60*MID(Z48,1,1))+VALUE(MID(Z48,3,2))+VALUE(MID(Z48,6,2)/100)</f>
        <v>339.73</v>
      </c>
      <c r="AB48" s="145">
        <f>IF(Z48="",0,ROUNDDOWN((POWER(('[1]Konst'!$C$9-$AA48),'[1]Konst'!$D$9))*'[1]Konst'!$B$9,0))</f>
        <v>353</v>
      </c>
      <c r="AC48" s="155">
        <f>SUM(G48,J48,L48,N48,P48,S48,U48,W48,Y48,AB48)</f>
        <v>3883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13.5" customHeight="1" thickBot="1">
      <c r="A49" s="567"/>
      <c r="B49" s="122" t="s">
        <v>40</v>
      </c>
      <c r="C49" s="123"/>
      <c r="D49" s="124"/>
      <c r="E49" s="135"/>
      <c r="F49" s="136"/>
      <c r="G49" s="154"/>
      <c r="H49" s="150"/>
      <c r="I49" s="136"/>
      <c r="J49" s="147"/>
      <c r="K49" s="135"/>
      <c r="L49" s="154"/>
      <c r="M49" s="150"/>
      <c r="N49" s="147"/>
      <c r="O49" s="140"/>
      <c r="P49" s="154"/>
      <c r="Q49" s="150"/>
      <c r="R49" s="136"/>
      <c r="S49" s="147"/>
      <c r="T49" s="140"/>
      <c r="U49" s="154"/>
      <c r="V49" s="150"/>
      <c r="W49" s="147"/>
      <c r="X49" s="140"/>
      <c r="Y49" s="154"/>
      <c r="Z49" s="150"/>
      <c r="AA49" s="137"/>
      <c r="AB49" s="147"/>
      <c r="AC49" s="156">
        <f>SUM(AC46:AC48)</f>
        <v>14301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s="114" customFormat="1" ht="12.75" customHeight="1" thickBot="1">
      <c r="A50" s="206" t="s">
        <v>113</v>
      </c>
      <c r="B50" s="207"/>
      <c r="C50" s="208"/>
      <c r="D50" s="208"/>
      <c r="E50" s="209"/>
      <c r="F50" s="210"/>
      <c r="G50" s="211">
        <f>IF(E50="",0,ROUNDDOWN((POWER(('[1]Konst'!$C$4-$E50),'[1]Konst'!$D$4))*'[1]Konst'!$B$4,0))</f>
        <v>0</v>
      </c>
      <c r="H50" s="212"/>
      <c r="I50" s="210"/>
      <c r="J50" s="211">
        <f>IF(H50="",0,ROUNDDOWN((POWER((($H50*100)-'[1]Konst'!$C$13),'[1]Konst'!$D$13))*'[1]Konst'!$B$13,0))</f>
        <v>0</v>
      </c>
      <c r="K50" s="209"/>
      <c r="L50" s="211">
        <f>IF(K50="",0,ROUNDDOWN((POWER(($K50-'[1]Konst'!$C$14),'[1]Konst'!$D$14))*'[1]Konst'!$B$14,0))</f>
        <v>0</v>
      </c>
      <c r="M50" s="212"/>
      <c r="N50" s="211">
        <f>IF(M50="",0,ROUNDDOWN((POWER((($M50*100)-'[1]Konst'!$C$11),'[1]Konst'!$D$11))*'[1]Konst'!$B$11,0))</f>
        <v>0</v>
      </c>
      <c r="O50" s="212"/>
      <c r="P50" s="211">
        <f>IF(O50="",0,ROUNDDOWN((POWER(('[1]Konst'!$C$7-$O50),'[1]Konst'!$D$7))*'[1]Konst'!$B$7,0))</f>
        <v>0</v>
      </c>
      <c r="Q50" s="212"/>
      <c r="R50" s="210"/>
      <c r="S50" s="211">
        <f>IF(Q50="",0,ROUNDDOWN((POWER(('[1]Konst'!$C$10-$Q50),'[1]Konst'!$D$10))*'[1]Konst'!$B$10,0))</f>
        <v>0</v>
      </c>
      <c r="T50" s="212"/>
      <c r="U50" s="211">
        <f>IF(T50="",0,ROUNDDOWN((POWER(($T50-'[1]Konst'!$C$15),'[1]Konst'!$D$15))*'[1]Konst'!$B$15,0))</f>
        <v>0</v>
      </c>
      <c r="V50" s="212"/>
      <c r="W50" s="211">
        <f>IF(V50="",0,ROUNDDOWN((POWER((($V50*100)-'[1]Konst'!$C$12),'[1]Konst'!$D$12))*'[1]Konst'!$B$12,0))</f>
        <v>0</v>
      </c>
      <c r="X50" s="212"/>
      <c r="Y50" s="211">
        <f>IF(X50="",0,ROUNDDOWN((POWER(($X50-'[1]Konst'!$C$16),'[1]Konst'!$D$16))*'[1]Konst'!$B$16,0))</f>
        <v>0</v>
      </c>
      <c r="Z50" s="212"/>
      <c r="AA50" s="209" t="e">
        <f>VALUE(60*MID(Z50,1,1))+VALUE(MID(Z50,3,2))+VALUE(MID(Z50,6,2)/100)</f>
        <v>#VALUE!</v>
      </c>
      <c r="AB50" s="211">
        <f>IF(Z50="",0,ROUNDDOWN((POWER(('[1]Konst'!$C$9-$AA50),'[1]Konst'!$D$9))*'[1]Konst'!$B$9,0))</f>
        <v>0</v>
      </c>
      <c r="AC50" s="213">
        <f>SUM(G50,J50,L50,N50,P50,S50,U50,W50,Y50,AB50)</f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s="114" customFormat="1" ht="13.5" customHeight="1">
      <c r="A51" s="48"/>
      <c r="B51" s="49"/>
      <c r="C51" s="50"/>
      <c r="D51" s="50"/>
      <c r="E51" s="51"/>
      <c r="F51" s="52"/>
      <c r="G51" s="53"/>
      <c r="H51" s="54"/>
      <c r="I51" s="52"/>
      <c r="J51" s="53"/>
      <c r="K51" s="51"/>
      <c r="L51" s="53"/>
      <c r="M51" s="54"/>
      <c r="N51" s="53"/>
      <c r="O51" s="54"/>
      <c r="P51" s="53"/>
      <c r="Q51" s="54"/>
      <c r="R51" s="52"/>
      <c r="S51" s="53"/>
      <c r="T51" s="54"/>
      <c r="U51" s="53"/>
      <c r="V51" s="54"/>
      <c r="W51" s="53"/>
      <c r="X51" s="54"/>
      <c r="Y51" s="53"/>
      <c r="Z51" s="54"/>
      <c r="AA51" s="51"/>
      <c r="AB51" s="53"/>
      <c r="AC51" s="5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8.75" customHeight="1">
      <c r="A52" s="568" t="s">
        <v>114</v>
      </c>
      <c r="B52" s="569"/>
      <c r="C52" s="570" t="s">
        <v>111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</sheetData>
  <sheetProtection/>
  <mergeCells count="78">
    <mergeCell ref="A2:AC2"/>
    <mergeCell ref="A1:AC1"/>
    <mergeCell ref="A3:AC3"/>
    <mergeCell ref="A4:A5"/>
    <mergeCell ref="B4:B5"/>
    <mergeCell ref="C4:C5"/>
    <mergeCell ref="D4:D5"/>
    <mergeCell ref="E4:G4"/>
    <mergeCell ref="H4:J4"/>
    <mergeCell ref="K4:L4"/>
    <mergeCell ref="M4:N4"/>
    <mergeCell ref="O4:P4"/>
    <mergeCell ref="Q4:S4"/>
    <mergeCell ref="T4:U4"/>
    <mergeCell ref="V4:W4"/>
    <mergeCell ref="X4:Y4"/>
    <mergeCell ref="C40:AC40"/>
    <mergeCell ref="A30:B30"/>
    <mergeCell ref="C30:AC30"/>
    <mergeCell ref="A16:A17"/>
    <mergeCell ref="B16:B17"/>
    <mergeCell ref="A40:B40"/>
    <mergeCell ref="A32:AC32"/>
    <mergeCell ref="A33:AC33"/>
    <mergeCell ref="A34:A35"/>
    <mergeCell ref="B34:B35"/>
    <mergeCell ref="C34:C35"/>
    <mergeCell ref="D34:D35"/>
    <mergeCell ref="E34:G34"/>
    <mergeCell ref="H34:J34"/>
    <mergeCell ref="K34:L34"/>
    <mergeCell ref="X16:Y16"/>
    <mergeCell ref="Z4:AB4"/>
    <mergeCell ref="AC4:AC5"/>
    <mergeCell ref="A13:B13"/>
    <mergeCell ref="C13:AC13"/>
    <mergeCell ref="A15:AC15"/>
    <mergeCell ref="Z16:AB16"/>
    <mergeCell ref="AC16:AC17"/>
    <mergeCell ref="A18:A21"/>
    <mergeCell ref="A24:A27"/>
    <mergeCell ref="M16:N16"/>
    <mergeCell ref="O16:P16"/>
    <mergeCell ref="Q16:S16"/>
    <mergeCell ref="T16:U16"/>
    <mergeCell ref="V16:W16"/>
    <mergeCell ref="C16:C17"/>
    <mergeCell ref="D16:D17"/>
    <mergeCell ref="E16:G16"/>
    <mergeCell ref="H16:J16"/>
    <mergeCell ref="K16:L16"/>
    <mergeCell ref="A46:A49"/>
    <mergeCell ref="A52:B52"/>
    <mergeCell ref="C52:AC52"/>
    <mergeCell ref="X44:Y44"/>
    <mergeCell ref="Z44:AB44"/>
    <mergeCell ref="AC44:AC45"/>
    <mergeCell ref="M34:N34"/>
    <mergeCell ref="O34:P34"/>
    <mergeCell ref="Q34:S34"/>
    <mergeCell ref="T34:U34"/>
    <mergeCell ref="V34:W34"/>
    <mergeCell ref="X34:Y34"/>
    <mergeCell ref="Z34:AB34"/>
    <mergeCell ref="AC34:AC35"/>
    <mergeCell ref="A43:AC43"/>
    <mergeCell ref="A44:A45"/>
    <mergeCell ref="B44:B45"/>
    <mergeCell ref="C44:C45"/>
    <mergeCell ref="D44:D45"/>
    <mergeCell ref="E44:G44"/>
    <mergeCell ref="H44:J44"/>
    <mergeCell ref="K44:L44"/>
    <mergeCell ref="M44:N44"/>
    <mergeCell ref="O44:P44"/>
    <mergeCell ref="Q44:S44"/>
    <mergeCell ref="T44:U44"/>
    <mergeCell ref="V44:W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selection activeCell="C25" sqref="C25"/>
    </sheetView>
  </sheetViews>
  <sheetFormatPr defaultColWidth="17.28125" defaultRowHeight="15.75" customHeight="1"/>
  <cols>
    <col min="1" max="1" width="3.57421875" style="0" customWidth="1"/>
    <col min="2" max="2" width="19.8515625" style="0" customWidth="1"/>
    <col min="3" max="3" width="5.00390625" style="0" customWidth="1"/>
    <col min="4" max="4" width="16.7109375" style="0" customWidth="1"/>
    <col min="5" max="5" width="6.140625" style="0" customWidth="1"/>
    <col min="6" max="6" width="3.7109375" style="0" customWidth="1"/>
    <col min="7" max="7" width="4.8515625" style="0" customWidth="1"/>
    <col min="8" max="8" width="5.421875" style="0" customWidth="1"/>
    <col min="9" max="9" width="4.28125" style="0" customWidth="1"/>
    <col min="10" max="10" width="5.140625" style="0" customWidth="1"/>
    <col min="11" max="11" width="5.8515625" style="0" customWidth="1"/>
    <col min="12" max="12" width="4.7109375" style="0" customWidth="1"/>
    <col min="13" max="13" width="5.140625" style="0" customWidth="1"/>
    <col min="14" max="14" width="4.140625" style="0" customWidth="1"/>
    <col min="15" max="15" width="5.421875" style="0" customWidth="1"/>
    <col min="16" max="16" width="4.00390625" style="0" customWidth="1"/>
    <col min="17" max="17" width="5.8515625" style="0" customWidth="1"/>
    <col min="18" max="18" width="4.57421875" style="0" customWidth="1"/>
    <col min="19" max="19" width="4.140625" style="0" customWidth="1"/>
    <col min="20" max="20" width="5.8515625" style="0" customWidth="1"/>
    <col min="21" max="21" width="4.140625" style="0" customWidth="1"/>
    <col min="22" max="23" width="5.140625" style="0" customWidth="1"/>
    <col min="24" max="24" width="6.7109375" style="0" customWidth="1"/>
    <col min="25" max="25" width="4.140625" style="0" customWidth="1"/>
    <col min="26" max="26" width="6.57421875" style="0" customWidth="1"/>
    <col min="27" max="27" width="0" style="0" hidden="1" customWidth="1"/>
    <col min="28" max="28" width="4.28125" style="0" customWidth="1"/>
    <col min="29" max="29" width="8.8515625" style="0" customWidth="1"/>
    <col min="30" max="39" width="9.140625" style="0" customWidth="1"/>
  </cols>
  <sheetData>
    <row r="1" spans="1:39" ht="16.5" customHeight="1" thickBot="1">
      <c r="A1" s="599" t="s">
        <v>116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13.5" customHeight="1">
      <c r="A2" s="600"/>
      <c r="B2" s="559" t="s">
        <v>30</v>
      </c>
      <c r="C2" s="559" t="s">
        <v>31</v>
      </c>
      <c r="D2" s="559" t="s">
        <v>32</v>
      </c>
      <c r="E2" s="559" t="s">
        <v>5</v>
      </c>
      <c r="F2" s="563"/>
      <c r="G2" s="563"/>
      <c r="H2" s="559" t="s">
        <v>33</v>
      </c>
      <c r="I2" s="563"/>
      <c r="J2" s="563"/>
      <c r="K2" s="559" t="s">
        <v>117</v>
      </c>
      <c r="L2" s="563"/>
      <c r="M2" s="559" t="s">
        <v>35</v>
      </c>
      <c r="N2" s="563"/>
      <c r="O2" s="559" t="s">
        <v>8</v>
      </c>
      <c r="P2" s="563"/>
      <c r="Q2" s="559" t="s">
        <v>36</v>
      </c>
      <c r="R2" s="563"/>
      <c r="S2" s="563"/>
      <c r="T2" s="559" t="s">
        <v>37</v>
      </c>
      <c r="U2" s="563"/>
      <c r="V2" s="559" t="s">
        <v>38</v>
      </c>
      <c r="W2" s="563"/>
      <c r="X2" s="559" t="s">
        <v>39</v>
      </c>
      <c r="Y2" s="563"/>
      <c r="Z2" s="559" t="s">
        <v>10</v>
      </c>
      <c r="AA2" s="563"/>
      <c r="AB2" s="563"/>
      <c r="AC2" s="561" t="s">
        <v>40</v>
      </c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ht="13.5" customHeight="1" thickBot="1">
      <c r="A3" s="586"/>
      <c r="B3" s="581"/>
      <c r="C3" s="581"/>
      <c r="D3" s="581"/>
      <c r="E3" s="134" t="s">
        <v>41</v>
      </c>
      <c r="F3" s="132" t="s">
        <v>42</v>
      </c>
      <c r="G3" s="133" t="s">
        <v>43</v>
      </c>
      <c r="H3" s="134" t="s">
        <v>41</v>
      </c>
      <c r="I3" s="132" t="s">
        <v>42</v>
      </c>
      <c r="J3" s="133" t="s">
        <v>43</v>
      </c>
      <c r="K3" s="134" t="s">
        <v>41</v>
      </c>
      <c r="L3" s="133" t="s">
        <v>43</v>
      </c>
      <c r="M3" s="134" t="s">
        <v>41</v>
      </c>
      <c r="N3" s="133" t="s">
        <v>43</v>
      </c>
      <c r="O3" s="134" t="s">
        <v>41</v>
      </c>
      <c r="P3" s="133" t="s">
        <v>43</v>
      </c>
      <c r="Q3" s="134" t="s">
        <v>41</v>
      </c>
      <c r="R3" s="132" t="s">
        <v>42</v>
      </c>
      <c r="S3" s="133" t="s">
        <v>43</v>
      </c>
      <c r="T3" s="134" t="s">
        <v>41</v>
      </c>
      <c r="U3" s="133" t="s">
        <v>43</v>
      </c>
      <c r="V3" s="134" t="s">
        <v>41</v>
      </c>
      <c r="W3" s="133" t="s">
        <v>43</v>
      </c>
      <c r="X3" s="134" t="s">
        <v>41</v>
      </c>
      <c r="Y3" s="133" t="s">
        <v>43</v>
      </c>
      <c r="Z3" s="134" t="s">
        <v>41</v>
      </c>
      <c r="AA3" s="133" t="s">
        <v>43</v>
      </c>
      <c r="AB3" s="133" t="s">
        <v>43</v>
      </c>
      <c r="AC3" s="582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2.75" customHeight="1">
      <c r="A4" s="316">
        <v>1</v>
      </c>
      <c r="B4" s="317" t="s">
        <v>118</v>
      </c>
      <c r="C4" s="318" t="s">
        <v>119</v>
      </c>
      <c r="D4" s="317" t="s">
        <v>120</v>
      </c>
      <c r="E4" s="319">
        <v>11.46</v>
      </c>
      <c r="F4" s="320" t="s">
        <v>121</v>
      </c>
      <c r="G4" s="321">
        <f>IF(E4="",0,ROUNDDOWN((POWER(('[1]Konst'!$C$4-$E4),'[1]Konst'!$D$4))*'[1]Konst'!$B$4,0))</f>
        <v>761</v>
      </c>
      <c r="H4" s="318" t="s">
        <v>122</v>
      </c>
      <c r="I4" s="320" t="s">
        <v>49</v>
      </c>
      <c r="J4" s="321">
        <f>IF(H4="",0,ROUNDDOWN((POWER((($H4*100)-'[1]Konst'!$C$13),'[1]Konst'!$D$13))*'[1]Konst'!$B$13,0))</f>
        <v>702</v>
      </c>
      <c r="K4" s="318" t="s">
        <v>123</v>
      </c>
      <c r="L4" s="321">
        <f>IF(K4="",0,ROUNDDOWN((POWER(($K4-'[1]Konst'!$C$14),'[1]Konst'!$D$14))*'[1]Konst'!$B$14,0))</f>
        <v>534</v>
      </c>
      <c r="M4" s="318" t="s">
        <v>71</v>
      </c>
      <c r="N4" s="321">
        <f>IF(M4="",0,ROUNDDOWN((POWER((($M4*100)-'[1]Konst'!$C$11),'[1]Konst'!$D$11))*'[1]Konst'!$B$11,0))</f>
        <v>653</v>
      </c>
      <c r="O4" s="318" t="s">
        <v>124</v>
      </c>
      <c r="P4" s="321">
        <f>IF(O4="",0,ROUNDDOWN((POWER(('[1]Konst'!$C$7-$O4),'[1]Konst'!$D$7))*'[1]Konst'!$B$7,0))</f>
        <v>757</v>
      </c>
      <c r="Q4" s="318" t="s">
        <v>125</v>
      </c>
      <c r="R4" s="320" t="s">
        <v>126</v>
      </c>
      <c r="S4" s="321">
        <f>IF(Q4="",0,ROUNDDOWN((POWER(('[1]Konst'!$C$10-$Q4),'[1]Konst'!$D$10))*'[1]Konst'!$B$10,0))</f>
        <v>746</v>
      </c>
      <c r="T4" s="319">
        <v>35.97</v>
      </c>
      <c r="U4" s="321">
        <f>IF(T4="",0,ROUNDDOWN((POWER(($T4-'[1]Konst'!$C$15),'[1]Konst'!$D$15))*'[1]Konst'!$B$15,0))</f>
        <v>583</v>
      </c>
      <c r="V4" s="318" t="s">
        <v>127</v>
      </c>
      <c r="W4" s="321">
        <f>IF(V4="",0,ROUNDDOWN((POWER((($V4*100)-'[1]Konst'!$C$12),'[1]Konst'!$D$12))*'[1]Konst'!$B$12,0))</f>
        <v>590</v>
      </c>
      <c r="X4" s="318" t="s">
        <v>128</v>
      </c>
      <c r="Y4" s="321">
        <f>IF(X4="",0,ROUNDDOWN((POWER(($X4-'[1]Konst'!$C$16),'[1]Konst'!$D$16))*'[1]Konst'!$B$16,0))</f>
        <v>549</v>
      </c>
      <c r="Z4" s="318" t="s">
        <v>129</v>
      </c>
      <c r="AA4" s="319">
        <f aca="true" t="shared" si="0" ref="AA4:AA10">VALUE(60*MID(Z4,1,1))+VALUE(MID(Z4,3,2))+VALUE(MID(Z4,6,2)/100)</f>
        <v>284.13</v>
      </c>
      <c r="AB4" s="321">
        <f>IF(Z4="",0,ROUNDDOWN((POWER(('[1]Konst'!$C$9-$AA4),'[1]Konst'!$D$9))*'[1]Konst'!$B$9,0))</f>
        <v>655</v>
      </c>
      <c r="AC4" s="322">
        <f aca="true" t="shared" si="1" ref="AC4:AC9">SUM(G4,J4,L4,N4,P4,S4,U4,W4,Y4,AB4)</f>
        <v>6530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2.75" customHeight="1">
      <c r="A5" s="226">
        <v>2</v>
      </c>
      <c r="B5" s="108" t="s">
        <v>130</v>
      </c>
      <c r="C5" s="105" t="s">
        <v>119</v>
      </c>
      <c r="D5" s="217" t="s">
        <v>131</v>
      </c>
      <c r="E5" s="214">
        <v>11.31</v>
      </c>
      <c r="F5" s="215" t="s">
        <v>121</v>
      </c>
      <c r="G5" s="216">
        <f>IF(E5="",0,ROUNDDOWN((POWER(('[1]Konst'!$C$4-$E5),'[1]Konst'!$D$4))*'[1]Konst'!$B$4,0))</f>
        <v>793</v>
      </c>
      <c r="H5" s="105" t="s">
        <v>132</v>
      </c>
      <c r="I5" s="215" t="s">
        <v>49</v>
      </c>
      <c r="J5" s="216">
        <f>IF(H5="",0,ROUNDDOWN((POWER((($H5*100)-'[1]Konst'!$C$13),'[1]Konst'!$D$13))*'[1]Konst'!$B$13,0))</f>
        <v>797</v>
      </c>
      <c r="K5" s="105" t="s">
        <v>133</v>
      </c>
      <c r="L5" s="216">
        <f>IF(K5="",0,ROUNDDOWN((POWER(($K5-'[1]Konst'!$C$14),'[1]Konst'!$D$14))*'[1]Konst'!$B$14,0))</f>
        <v>588</v>
      </c>
      <c r="M5" s="105" t="s">
        <v>84</v>
      </c>
      <c r="N5" s="216">
        <f>IF(M5="",0,ROUNDDOWN((POWER((($M5*100)-'[1]Konst'!$C$11),'[1]Konst'!$D$11))*'[1]Konst'!$B$11,0))</f>
        <v>627</v>
      </c>
      <c r="O5" s="105" t="s">
        <v>134</v>
      </c>
      <c r="P5" s="216">
        <f>IF(O5="",0,ROUNDDOWN((POWER(('[1]Konst'!$C$7-$O5),'[1]Konst'!$D$7))*'[1]Konst'!$B$7,0))</f>
        <v>716</v>
      </c>
      <c r="Q5" s="105" t="s">
        <v>135</v>
      </c>
      <c r="R5" s="215" t="s">
        <v>126</v>
      </c>
      <c r="S5" s="216">
        <f>IF(Q5="",0,ROUNDDOWN((POWER(('[1]Konst'!$C$10-$Q5),'[1]Konst'!$D$10))*'[1]Konst'!$B$10,0))</f>
        <v>903</v>
      </c>
      <c r="T5" s="214">
        <v>32.64</v>
      </c>
      <c r="U5" s="216">
        <f>IF(T5="",0,ROUNDDOWN((POWER(($T5-'[1]Konst'!$C$15),'[1]Konst'!$D$15))*'[1]Konst'!$B$15,0))</f>
        <v>517</v>
      </c>
      <c r="V5" s="105" t="s">
        <v>136</v>
      </c>
      <c r="W5" s="216">
        <f>IF(V5="",0,ROUNDDOWN((POWER((($V5*100)-'[1]Konst'!$C$12),'[1]Konst'!$D$12))*'[1]Konst'!$B$12,0))</f>
        <v>357</v>
      </c>
      <c r="X5" s="105" t="s">
        <v>137</v>
      </c>
      <c r="Y5" s="216">
        <f>IF(X5="",0,ROUNDDOWN((POWER(($X5-'[1]Konst'!$C$16),'[1]Konst'!$D$16))*'[1]Konst'!$B$16,0))</f>
        <v>561</v>
      </c>
      <c r="Z5" s="105" t="s">
        <v>138</v>
      </c>
      <c r="AA5" s="214">
        <f t="shared" si="0"/>
        <v>313.32</v>
      </c>
      <c r="AB5" s="216">
        <f>IF(Z5="",0,ROUNDDOWN((POWER(('[1]Konst'!$C$9-$AA5),'[1]Konst'!$D$9))*'[1]Konst'!$B$9,0))</f>
        <v>485</v>
      </c>
      <c r="AC5" s="227">
        <f t="shared" si="1"/>
        <v>6344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2.75" customHeight="1">
      <c r="A6" s="226">
        <v>3</v>
      </c>
      <c r="B6" s="108" t="s">
        <v>139</v>
      </c>
      <c r="C6" s="105" t="s">
        <v>140</v>
      </c>
      <c r="D6" s="108" t="s">
        <v>141</v>
      </c>
      <c r="E6" s="214">
        <v>11.11</v>
      </c>
      <c r="F6" s="215" t="s">
        <v>121</v>
      </c>
      <c r="G6" s="216">
        <f>IF(E6="",0,ROUNDDOWN((POWER(('[1]Konst'!$C$4-$E6),'[1]Konst'!$D$4))*'[1]Konst'!$B$4,0))</f>
        <v>836</v>
      </c>
      <c r="H6" s="105" t="s">
        <v>142</v>
      </c>
      <c r="I6" s="215" t="s">
        <v>49</v>
      </c>
      <c r="J6" s="216">
        <f>IF(H6="",0,ROUNDDOWN((POWER((($H6*100)-'[1]Konst'!$C$13),'[1]Konst'!$D$13))*'[1]Konst'!$B$13,0))</f>
        <v>847</v>
      </c>
      <c r="K6" s="105" t="s">
        <v>143</v>
      </c>
      <c r="L6" s="216">
        <f>IF(K6="",0,ROUNDDOWN((POWER(($K6-'[1]Konst'!$C$14),'[1]Konst'!$D$14))*'[1]Konst'!$B$14,0))</f>
        <v>450</v>
      </c>
      <c r="M6" s="105" t="s">
        <v>144</v>
      </c>
      <c r="N6" s="216">
        <f>IF(M6="",0,ROUNDDOWN((POWER((($M6*100)-'[1]Konst'!$C$11),'[1]Konst'!$D$11))*'[1]Konst'!$B$11,0))</f>
        <v>813</v>
      </c>
      <c r="O6" s="105" t="s">
        <v>145</v>
      </c>
      <c r="P6" s="216">
        <f>IF(O6="",0,ROUNDDOWN((POWER(('[1]Konst'!$C$7-$O6),'[1]Konst'!$D$7))*'[1]Konst'!$B$7,0))</f>
        <v>703</v>
      </c>
      <c r="Q6" s="105" t="s">
        <v>146</v>
      </c>
      <c r="R6" s="215" t="s">
        <v>126</v>
      </c>
      <c r="S6" s="216">
        <f>IF(Q6="",0,ROUNDDOWN((POWER(('[1]Konst'!$C$10-$Q6),'[1]Konst'!$D$10))*'[1]Konst'!$B$10,0))</f>
        <v>722</v>
      </c>
      <c r="T6" s="214">
        <v>20.55</v>
      </c>
      <c r="U6" s="216">
        <f>IF(T6="",0,ROUNDDOWN((POWER(($T6-'[1]Konst'!$C$15),'[1]Konst'!$D$15))*'[1]Konst'!$B$15,0))</f>
        <v>282</v>
      </c>
      <c r="V6" s="105" t="s">
        <v>147</v>
      </c>
      <c r="W6" s="216">
        <f>IF(V6="",0,ROUNDDOWN((POWER((($V6*100)-'[1]Konst'!$C$12),'[1]Konst'!$D$12))*'[1]Konst'!$B$12,0))</f>
        <v>220</v>
      </c>
      <c r="X6" s="105" t="s">
        <v>148</v>
      </c>
      <c r="Y6" s="216">
        <f>IF(X6="",0,ROUNDDOWN((POWER(($X6-'[1]Konst'!$C$16),'[1]Konst'!$D$16))*'[1]Konst'!$B$16,0))</f>
        <v>530</v>
      </c>
      <c r="Z6" s="105" t="s">
        <v>149</v>
      </c>
      <c r="AA6" s="214">
        <f t="shared" si="0"/>
        <v>324.35</v>
      </c>
      <c r="AB6" s="216">
        <f>IF(Z6="",0,ROUNDDOWN((POWER(('[1]Konst'!$C$9-$AA6),'[1]Konst'!$D$9))*'[1]Konst'!$B$9,0))</f>
        <v>428</v>
      </c>
      <c r="AC6" s="227">
        <f t="shared" si="1"/>
        <v>5831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2.75" customHeight="1">
      <c r="A7" s="226">
        <v>4</v>
      </c>
      <c r="B7" s="108" t="s">
        <v>150</v>
      </c>
      <c r="C7" s="105" t="s">
        <v>140</v>
      </c>
      <c r="D7" s="108" t="s">
        <v>131</v>
      </c>
      <c r="E7" s="214">
        <v>11.66</v>
      </c>
      <c r="F7" s="215" t="s">
        <v>121</v>
      </c>
      <c r="G7" s="216">
        <f>IF(E7="",0,ROUNDDOWN((POWER(('[1]Konst'!$C$4-$E7),'[1]Konst'!$D$4))*'[1]Konst'!$B$4,0))</f>
        <v>719</v>
      </c>
      <c r="H7" s="105" t="s">
        <v>151</v>
      </c>
      <c r="I7" s="215" t="s">
        <v>152</v>
      </c>
      <c r="J7" s="216">
        <f>IF(H7="",0,ROUNDDOWN((POWER((($H7*100)-'[1]Konst'!$C$13),'[1]Konst'!$D$13))*'[1]Konst'!$B$13,0))</f>
        <v>769</v>
      </c>
      <c r="K7" s="105" t="s">
        <v>153</v>
      </c>
      <c r="L7" s="216">
        <f>IF(K7="",0,ROUNDDOWN((POWER(($K7-'[1]Konst'!$C$14),'[1]Konst'!$D$14))*'[1]Konst'!$B$14,0))</f>
        <v>474</v>
      </c>
      <c r="M7" s="105" t="s">
        <v>154</v>
      </c>
      <c r="N7" s="216">
        <f>IF(M7="",0,ROUNDDOWN((POWER((($M7*100)-'[1]Konst'!$C$11),'[1]Konst'!$D$11))*'[1]Konst'!$B$11,0))</f>
        <v>602</v>
      </c>
      <c r="O7" s="105" t="s">
        <v>155</v>
      </c>
      <c r="P7" s="216">
        <f>IF(O7="",0,ROUNDDOWN((POWER(('[1]Konst'!$C$7-$O7),'[1]Konst'!$D$7))*'[1]Konst'!$B$7,0))</f>
        <v>581</v>
      </c>
      <c r="Q7" s="105" t="s">
        <v>156</v>
      </c>
      <c r="R7" s="215" t="s">
        <v>126</v>
      </c>
      <c r="S7" s="216">
        <f>IF(Q7="",0,ROUNDDOWN((POWER(('[1]Konst'!$C$10-$Q7),'[1]Konst'!$D$10))*'[1]Konst'!$B$10,0))</f>
        <v>715</v>
      </c>
      <c r="T7" s="214">
        <v>32.42</v>
      </c>
      <c r="U7" s="216">
        <f>IF(T7="",0,ROUNDDOWN((POWER(($T7-'[1]Konst'!$C$15),'[1]Konst'!$D$15))*'[1]Konst'!$B$15,0))</f>
        <v>512</v>
      </c>
      <c r="V7" s="105" t="s">
        <v>136</v>
      </c>
      <c r="W7" s="216">
        <f>IF(V7="",0,ROUNDDOWN((POWER((($V7*100)-'[1]Konst'!$C$12),'[1]Konst'!$D$12))*'[1]Konst'!$B$12,0))</f>
        <v>357</v>
      </c>
      <c r="X7" s="105" t="s">
        <v>157</v>
      </c>
      <c r="Y7" s="216">
        <f>IF(X7="",0,ROUNDDOWN((POWER(($X7-'[1]Konst'!$C$16),'[1]Konst'!$D$16))*'[1]Konst'!$B$16,0))</f>
        <v>438</v>
      </c>
      <c r="Z7" s="105" t="s">
        <v>158</v>
      </c>
      <c r="AA7" s="214">
        <f t="shared" si="0"/>
        <v>325.61</v>
      </c>
      <c r="AB7" s="216">
        <f>IF(Z7="",0,ROUNDDOWN((POWER(('[1]Konst'!$C$9-$AA7),'[1]Konst'!$D$9))*'[1]Konst'!$B$9,0))</f>
        <v>421</v>
      </c>
      <c r="AC7" s="227">
        <f t="shared" si="1"/>
        <v>5588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2.75" customHeight="1">
      <c r="A8" s="226">
        <v>5</v>
      </c>
      <c r="B8" s="108" t="s">
        <v>159</v>
      </c>
      <c r="C8" s="105" t="s">
        <v>119</v>
      </c>
      <c r="D8" s="217" t="s">
        <v>160</v>
      </c>
      <c r="E8" s="214">
        <v>11.8</v>
      </c>
      <c r="F8" s="215" t="s">
        <v>121</v>
      </c>
      <c r="G8" s="216">
        <f>IF(E8="",0,ROUNDDOWN((POWER(('[1]Konst'!$C$4-$E8),'[1]Konst'!$D$4))*'[1]Konst'!$B$4,0))</f>
        <v>691</v>
      </c>
      <c r="H8" s="105" t="s">
        <v>161</v>
      </c>
      <c r="I8" s="215" t="s">
        <v>162</v>
      </c>
      <c r="J8" s="216">
        <f>IF(H8="",0,ROUNDDOWN((POWER((($H8*100)-'[1]Konst'!$C$13),'[1]Konst'!$D$13))*'[1]Konst'!$B$13,0))</f>
        <v>771</v>
      </c>
      <c r="K8" s="105" t="s">
        <v>163</v>
      </c>
      <c r="L8" s="216">
        <f>IF(K8="",0,ROUNDDOWN((POWER(($K8-'[1]Konst'!$C$14),'[1]Konst'!$D$14))*'[1]Konst'!$B$14,0))</f>
        <v>527</v>
      </c>
      <c r="M8" s="105" t="s">
        <v>164</v>
      </c>
      <c r="N8" s="216">
        <f>IF(M8="",0,ROUNDDOWN((POWER((($M8*100)-'[1]Konst'!$C$11),'[1]Konst'!$D$11))*'[1]Konst'!$B$11,0))</f>
        <v>577</v>
      </c>
      <c r="O8" s="105" t="s">
        <v>165</v>
      </c>
      <c r="P8" s="216">
        <f>IF(O8="",0,ROUNDDOWN((POWER(('[1]Konst'!$C$7-$O8),'[1]Konst'!$D$7))*'[1]Konst'!$B$7,0))</f>
        <v>449</v>
      </c>
      <c r="Q8" s="105" t="s">
        <v>166</v>
      </c>
      <c r="R8" s="215" t="s">
        <v>126</v>
      </c>
      <c r="S8" s="216">
        <f>IF(Q8="",0,ROUNDDOWN((POWER(('[1]Konst'!$C$10-$Q8),'[1]Konst'!$D$10))*'[1]Konst'!$B$10,0))</f>
        <v>668</v>
      </c>
      <c r="T8" s="214">
        <v>26.42</v>
      </c>
      <c r="U8" s="216">
        <f>IF(T8="",0,ROUNDDOWN((POWER(($T8-'[1]Konst'!$C$15),'[1]Konst'!$D$15))*'[1]Konst'!$B$15,0))</f>
        <v>395</v>
      </c>
      <c r="V8" s="105" t="s">
        <v>167</v>
      </c>
      <c r="W8" s="216">
        <f>IF(V8="",0,ROUNDDOWN((POWER((($V8*100)-'[1]Konst'!$C$12),'[1]Konst'!$D$12))*'[1]Konst'!$B$12,0))</f>
        <v>509</v>
      </c>
      <c r="X8" s="105" t="s">
        <v>168</v>
      </c>
      <c r="Y8" s="216">
        <f>IF(X8="",0,ROUNDDOWN((POWER(($X8-'[1]Konst'!$C$16),'[1]Konst'!$D$16))*'[1]Konst'!$B$16,0))</f>
        <v>352</v>
      </c>
      <c r="Z8" s="105" t="s">
        <v>169</v>
      </c>
      <c r="AA8" s="214">
        <f t="shared" si="0"/>
        <v>308.47</v>
      </c>
      <c r="AB8" s="216">
        <f>IF(Z8="",0,ROUNDDOWN((POWER(('[1]Konst'!$C$9-$AA8),'[1]Konst'!$D$9))*'[1]Konst'!$B$9,0))</f>
        <v>512</v>
      </c>
      <c r="AC8" s="227">
        <f t="shared" si="1"/>
        <v>5451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2.75" customHeight="1">
      <c r="A9" s="226">
        <v>6</v>
      </c>
      <c r="B9" s="108" t="s">
        <v>170</v>
      </c>
      <c r="C9" s="105" t="s">
        <v>140</v>
      </c>
      <c r="D9" s="108" t="s">
        <v>131</v>
      </c>
      <c r="E9" s="214">
        <v>13.03</v>
      </c>
      <c r="F9" s="215" t="s">
        <v>121</v>
      </c>
      <c r="G9" s="216">
        <f>IF(E9="",0,ROUNDDOWN((POWER(('[1]Konst'!$C$4-$E9),'[1]Konst'!$D$4))*'[1]Konst'!$B$4,0))</f>
        <v>463</v>
      </c>
      <c r="H9" s="105" t="s">
        <v>171</v>
      </c>
      <c r="I9" s="215" t="s">
        <v>172</v>
      </c>
      <c r="J9" s="216">
        <f>IF(H9="",0,ROUNDDOWN((POWER((($H9*100)-'[1]Konst'!$C$13),'[1]Konst'!$D$13))*'[1]Konst'!$B$13,0))</f>
        <v>461</v>
      </c>
      <c r="K9" s="105" t="s">
        <v>173</v>
      </c>
      <c r="L9" s="216">
        <f>IF(K9="",0,ROUNDDOWN((POWER(($K9-'[1]Konst'!$C$14),'[1]Konst'!$D$14))*'[1]Konst'!$B$14,0))</f>
        <v>511</v>
      </c>
      <c r="M9" s="105" t="s">
        <v>105</v>
      </c>
      <c r="N9" s="216">
        <f>IF(M9="",0,ROUNDDOWN((POWER((($M9*100)-'[1]Konst'!$C$11),'[1]Konst'!$D$11))*'[1]Konst'!$B$11,0))</f>
        <v>480</v>
      </c>
      <c r="O9" s="105" t="s">
        <v>174</v>
      </c>
      <c r="P9" s="216">
        <f>IF(O9="",0,ROUNDDOWN((POWER(('[1]Konst'!$C$7-$O9),'[1]Konst'!$D$7))*'[1]Konst'!$B$7,0))</f>
        <v>466</v>
      </c>
      <c r="Q9" s="105" t="s">
        <v>175</v>
      </c>
      <c r="R9" s="215" t="s">
        <v>126</v>
      </c>
      <c r="S9" s="216">
        <f>IF(Q9="",0,ROUNDDOWN((POWER(('[1]Konst'!$C$10-$Q9),'[1]Konst'!$D$10))*'[1]Konst'!$B$10,0))</f>
        <v>247</v>
      </c>
      <c r="T9" s="214">
        <v>24.68</v>
      </c>
      <c r="U9" s="216">
        <f>IF(T9="",0,ROUNDDOWN((POWER(($T9-'[1]Konst'!$C$15),'[1]Konst'!$D$15))*'[1]Konst'!$B$15,0))</f>
        <v>361</v>
      </c>
      <c r="V9" s="105" t="s">
        <v>176</v>
      </c>
      <c r="W9" s="216">
        <f>IF(V9="",0,ROUNDDOWN((POWER((($V9*100)-'[1]Konst'!$C$12),'[1]Konst'!$D$12))*'[1]Konst'!$B$12,0))</f>
        <v>286</v>
      </c>
      <c r="X9" s="105" t="s">
        <v>177</v>
      </c>
      <c r="Y9" s="216">
        <f>IF(X9="",0,ROUNDDOWN((POWER(($X9-'[1]Konst'!$C$16),'[1]Konst'!$D$16))*'[1]Konst'!$B$16,0))</f>
        <v>506</v>
      </c>
      <c r="Z9" s="105" t="s">
        <v>178</v>
      </c>
      <c r="AA9" s="214">
        <f t="shared" si="0"/>
        <v>330</v>
      </c>
      <c r="AB9" s="216">
        <f>IF(Z9="",0,ROUNDDOWN((POWER(('[1]Konst'!$C$9-$AA9),'[1]Konst'!$D$9))*'[1]Konst'!$B$9,0))</f>
        <v>399</v>
      </c>
      <c r="AC9" s="227">
        <f t="shared" si="1"/>
        <v>4180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2.75" customHeight="1" thickBot="1">
      <c r="A10" s="228"/>
      <c r="B10" s="323" t="s">
        <v>179</v>
      </c>
      <c r="C10" s="134" t="s">
        <v>119</v>
      </c>
      <c r="D10" s="323" t="s">
        <v>141</v>
      </c>
      <c r="E10" s="229">
        <v>11.79</v>
      </c>
      <c r="F10" s="230" t="s">
        <v>121</v>
      </c>
      <c r="G10" s="231">
        <f>IF(E10="",0,ROUNDDOWN((POWER(('[1]Konst'!$C$4-$E10),'[1]Konst'!$D$4))*'[1]Konst'!$B$4,0))</f>
        <v>693</v>
      </c>
      <c r="H10" s="134" t="s">
        <v>180</v>
      </c>
      <c r="I10" s="230" t="s">
        <v>181</v>
      </c>
      <c r="J10" s="231">
        <f>IF(H10="",0,ROUNDDOWN((POWER((($H10*100)-'[1]Konst'!$C$13),'[1]Konst'!$D$13))*'[1]Konst'!$B$13,0))</f>
        <v>652</v>
      </c>
      <c r="K10" s="134" t="s">
        <v>182</v>
      </c>
      <c r="L10" s="231">
        <f>IF(K10="",0,ROUNDDOWN((POWER(($K10-'[1]Konst'!$C$14),'[1]Konst'!$D$14))*'[1]Konst'!$B$14,0))</f>
        <v>379</v>
      </c>
      <c r="M10" s="134" t="s">
        <v>183</v>
      </c>
      <c r="N10" s="231">
        <f>IF(M10="",0,ROUNDDOWN((POWER((($M10*100)-'[1]Konst'!$C$11),'[1]Konst'!$D$11))*'[1]Konst'!$B$11,0))</f>
        <v>705</v>
      </c>
      <c r="O10" s="134" t="s">
        <v>184</v>
      </c>
      <c r="P10" s="231">
        <f>IF(O10="",0,ROUNDDOWN((POWER(('[1]Konst'!$C$7-$O10),'[1]Konst'!$D$7))*'[1]Konst'!$B$7,0))</f>
        <v>503</v>
      </c>
      <c r="Q10" s="134" t="s">
        <v>185</v>
      </c>
      <c r="R10" s="230" t="s">
        <v>126</v>
      </c>
      <c r="S10" s="231">
        <f>IF(Q10="",0,ROUNDDOWN((POWER(('[1]Konst'!$C$10-$Q10),'[1]Konst'!$D$10))*'[1]Konst'!$B$10,0))</f>
        <v>621</v>
      </c>
      <c r="T10" s="229">
        <v>19.98</v>
      </c>
      <c r="U10" s="231">
        <f>IF(T10="",0,ROUNDDOWN((POWER(($T10-'[1]Konst'!$C$15),'[1]Konst'!$D$15))*'[1]Konst'!$B$15,0))</f>
        <v>272</v>
      </c>
      <c r="V10" s="134" t="s">
        <v>186</v>
      </c>
      <c r="W10" s="231">
        <v>0</v>
      </c>
      <c r="X10" s="134" t="s">
        <v>187</v>
      </c>
      <c r="Y10" s="231">
        <f>IF(X10="",0,ROUNDDOWN((POWER(($X10-'[1]Konst'!$C$16),'[1]Konst'!$D$16))*'[1]Konst'!$B$16,0))</f>
        <v>325</v>
      </c>
      <c r="Z10" s="134"/>
      <c r="AA10" s="229" t="e">
        <f t="shared" si="0"/>
        <v>#VALUE!</v>
      </c>
      <c r="AB10" s="231">
        <f>IF(Z10="",0,ROUNDDOWN((POWER(('[1]Konst'!$C$9-$AA10),'[1]Konst'!$D$9))*'[1]Konst'!$B$9,0))</f>
        <v>0</v>
      </c>
      <c r="AC10" s="232">
        <v>0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ht="12.75" customHeight="1">
      <c r="A11" s="50"/>
      <c r="B11" s="96"/>
      <c r="C11" s="50"/>
      <c r="D11" s="96"/>
      <c r="E11" s="97"/>
      <c r="F11" s="98"/>
      <c r="G11" s="99"/>
      <c r="H11" s="100"/>
      <c r="I11" s="98"/>
      <c r="J11" s="99"/>
      <c r="K11" s="100"/>
      <c r="L11" s="99"/>
      <c r="M11" s="100"/>
      <c r="N11" s="99"/>
      <c r="O11" s="100"/>
      <c r="P11" s="99"/>
      <c r="Q11" s="100"/>
      <c r="R11" s="98"/>
      <c r="S11" s="99"/>
      <c r="T11" s="97"/>
      <c r="U11" s="99"/>
      <c r="V11" s="100"/>
      <c r="W11" s="99"/>
      <c r="X11" s="100"/>
      <c r="Y11" s="99"/>
      <c r="Z11" s="100"/>
      <c r="AA11" s="97"/>
      <c r="AB11" s="99"/>
      <c r="AC11" s="101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5" customHeight="1">
      <c r="A12" s="604" t="s">
        <v>188</v>
      </c>
      <c r="B12" s="569"/>
      <c r="C12" s="602" t="s">
        <v>189</v>
      </c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12.75" customHeight="1">
      <c r="A13" s="50"/>
      <c r="B13" s="96"/>
      <c r="C13" s="50"/>
      <c r="D13" s="96"/>
      <c r="E13" s="97"/>
      <c r="F13" s="98"/>
      <c r="G13" s="99"/>
      <c r="H13" s="100"/>
      <c r="I13" s="98"/>
      <c r="J13" s="99"/>
      <c r="K13" s="100"/>
      <c r="L13" s="99"/>
      <c r="M13" s="100"/>
      <c r="N13" s="99"/>
      <c r="O13" s="100"/>
      <c r="P13" s="99"/>
      <c r="Q13" s="100"/>
      <c r="R13" s="98"/>
      <c r="S13" s="99"/>
      <c r="T13" s="97"/>
      <c r="U13" s="99"/>
      <c r="V13" s="100"/>
      <c r="W13" s="99"/>
      <c r="X13" s="100"/>
      <c r="Y13" s="99"/>
      <c r="Z13" s="100"/>
      <c r="AA13" s="97"/>
      <c r="AB13" s="99"/>
      <c r="AC13" s="101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4.25" customHeight="1" thickBot="1">
      <c r="A14" s="601" t="s">
        <v>190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ht="12.75" customHeight="1">
      <c r="A15" s="590"/>
      <c r="B15" s="548" t="s">
        <v>30</v>
      </c>
      <c r="C15" s="559" t="s">
        <v>31</v>
      </c>
      <c r="D15" s="561" t="s">
        <v>32</v>
      </c>
      <c r="E15" s="546" t="s">
        <v>5</v>
      </c>
      <c r="F15" s="563"/>
      <c r="G15" s="565"/>
      <c r="H15" s="546" t="s">
        <v>33</v>
      </c>
      <c r="I15" s="563"/>
      <c r="J15" s="564"/>
      <c r="K15" s="546" t="s">
        <v>117</v>
      </c>
      <c r="L15" s="565"/>
      <c r="M15" s="548" t="s">
        <v>35</v>
      </c>
      <c r="N15" s="564"/>
      <c r="O15" s="546" t="s">
        <v>8</v>
      </c>
      <c r="P15" s="565"/>
      <c r="Q15" s="548" t="s">
        <v>36</v>
      </c>
      <c r="R15" s="563"/>
      <c r="S15" s="564"/>
      <c r="T15" s="546" t="s">
        <v>37</v>
      </c>
      <c r="U15" s="565"/>
      <c r="V15" s="548" t="s">
        <v>38</v>
      </c>
      <c r="W15" s="564"/>
      <c r="X15" s="546" t="s">
        <v>39</v>
      </c>
      <c r="Y15" s="565"/>
      <c r="Z15" s="546" t="s">
        <v>10</v>
      </c>
      <c r="AA15" s="563"/>
      <c r="AB15" s="565"/>
      <c r="AC15" s="572" t="s">
        <v>40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3.5" customHeight="1">
      <c r="A16" s="576"/>
      <c r="B16" s="606"/>
      <c r="C16" s="560"/>
      <c r="D16" s="562"/>
      <c r="E16" s="169" t="s">
        <v>41</v>
      </c>
      <c r="F16" s="106" t="s">
        <v>42</v>
      </c>
      <c r="G16" s="167" t="s">
        <v>43</v>
      </c>
      <c r="H16" s="169" t="s">
        <v>41</v>
      </c>
      <c r="I16" s="106" t="s">
        <v>42</v>
      </c>
      <c r="J16" s="168" t="s">
        <v>43</v>
      </c>
      <c r="K16" s="169" t="s">
        <v>41</v>
      </c>
      <c r="L16" s="167" t="s">
        <v>43</v>
      </c>
      <c r="M16" s="118" t="s">
        <v>41</v>
      </c>
      <c r="N16" s="168" t="s">
        <v>43</v>
      </c>
      <c r="O16" s="169" t="s">
        <v>41</v>
      </c>
      <c r="P16" s="167" t="s">
        <v>43</v>
      </c>
      <c r="Q16" s="118" t="s">
        <v>41</v>
      </c>
      <c r="R16" s="106" t="s">
        <v>42</v>
      </c>
      <c r="S16" s="168" t="s">
        <v>43</v>
      </c>
      <c r="T16" s="169" t="s">
        <v>41</v>
      </c>
      <c r="U16" s="167" t="s">
        <v>43</v>
      </c>
      <c r="V16" s="118" t="s">
        <v>41</v>
      </c>
      <c r="W16" s="168" t="s">
        <v>43</v>
      </c>
      <c r="X16" s="169" t="s">
        <v>41</v>
      </c>
      <c r="Y16" s="167" t="s">
        <v>43</v>
      </c>
      <c r="Z16" s="169" t="s">
        <v>41</v>
      </c>
      <c r="AA16" s="107" t="s">
        <v>43</v>
      </c>
      <c r="AB16" s="167" t="s">
        <v>43</v>
      </c>
      <c r="AC16" s="573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12.75" customHeight="1">
      <c r="A17" s="605">
        <v>1</v>
      </c>
      <c r="B17" s="115" t="s">
        <v>130</v>
      </c>
      <c r="C17" s="105" t="s">
        <v>119</v>
      </c>
      <c r="D17" s="235" t="s">
        <v>131</v>
      </c>
      <c r="E17" s="241">
        <v>11.31</v>
      </c>
      <c r="F17" s="215" t="s">
        <v>121</v>
      </c>
      <c r="G17" s="242">
        <f>IF(E17="",0,ROUNDDOWN((POWER(('[1]Konst'!$C$4-$E17),'[1]Konst'!$D$4))*'[1]Konst'!$B$4,0))</f>
        <v>793</v>
      </c>
      <c r="H17" s="169" t="s">
        <v>132</v>
      </c>
      <c r="I17" s="215" t="s">
        <v>49</v>
      </c>
      <c r="J17" s="247">
        <f>IF(H17="",0,ROUNDDOWN((POWER((($H17*100)-'[1]Konst'!$C$13),'[1]Konst'!$D$13))*'[1]Konst'!$B$13,0))</f>
        <v>797</v>
      </c>
      <c r="K17" s="169" t="s">
        <v>133</v>
      </c>
      <c r="L17" s="242">
        <f>IF(K17="",0,ROUNDDOWN((POWER(($K17-'[1]Konst'!$C$14),'[1]Konst'!$D$14))*'[1]Konst'!$B$14,0))</f>
        <v>588</v>
      </c>
      <c r="M17" s="118" t="s">
        <v>84</v>
      </c>
      <c r="N17" s="247">
        <f>IF(M17="",0,ROUNDDOWN((POWER((($M17*100)-'[1]Konst'!$C$11),'[1]Konst'!$D$11))*'[1]Konst'!$B$11,0))</f>
        <v>627</v>
      </c>
      <c r="O17" s="169" t="s">
        <v>134</v>
      </c>
      <c r="P17" s="242">
        <f>IF(O17="",0,ROUNDDOWN((POWER(('[1]Konst'!$C$7-$O17),'[1]Konst'!$D$7))*'[1]Konst'!$B$7,0))</f>
        <v>716</v>
      </c>
      <c r="Q17" s="118" t="s">
        <v>135</v>
      </c>
      <c r="R17" s="215" t="s">
        <v>126</v>
      </c>
      <c r="S17" s="247">
        <f>IF(Q17="",0,ROUNDDOWN((POWER(('[1]Konst'!$C$10-$Q17),'[1]Konst'!$D$10))*'[1]Konst'!$B$10,0))</f>
        <v>903</v>
      </c>
      <c r="T17" s="241">
        <v>32.64</v>
      </c>
      <c r="U17" s="242">
        <f>IF(T17="",0,ROUNDDOWN((POWER(($T17-'[1]Konst'!$C$15),'[1]Konst'!$D$15))*'[1]Konst'!$B$15,0))</f>
        <v>517</v>
      </c>
      <c r="V17" s="118" t="s">
        <v>136</v>
      </c>
      <c r="W17" s="247">
        <f>IF(V17="",0,ROUNDDOWN((POWER((($V17*100)-'[1]Konst'!$C$12),'[1]Konst'!$D$12))*'[1]Konst'!$B$12,0))</f>
        <v>357</v>
      </c>
      <c r="X17" s="169" t="s">
        <v>137</v>
      </c>
      <c r="Y17" s="242">
        <f>IF(X17="",0,ROUNDDOWN((POWER(($X17-'[1]Konst'!$C$16),'[1]Konst'!$D$16))*'[1]Konst'!$B$16,0))</f>
        <v>561</v>
      </c>
      <c r="Z17" s="169" t="s">
        <v>138</v>
      </c>
      <c r="AA17" s="214">
        <f>VALUE(60*MID(Z17,1,1))+VALUE(MID(Z17,3,2))+VALUE(MID(Z17,6,2)/100)</f>
        <v>313.32</v>
      </c>
      <c r="AB17" s="242">
        <f>IF(Z17="",0,ROUNDDOWN((POWER(('[1]Konst'!$C$9-$AA17),'[1]Konst'!$D$9))*'[1]Konst'!$B$9,0))</f>
        <v>485</v>
      </c>
      <c r="AC17" s="249">
        <f>SUM(G17,J17,L17,N17,P17,S17,U17,W17,Y17,AB17)</f>
        <v>6344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2.75" customHeight="1">
      <c r="A18" s="576"/>
      <c r="B18" s="115" t="s">
        <v>150</v>
      </c>
      <c r="C18" s="105" t="s">
        <v>140</v>
      </c>
      <c r="D18" s="121" t="s">
        <v>131</v>
      </c>
      <c r="E18" s="241">
        <v>11.66</v>
      </c>
      <c r="F18" s="215" t="s">
        <v>121</v>
      </c>
      <c r="G18" s="242">
        <f>IF(E18="",0,ROUNDDOWN((POWER(('[1]Konst'!$C$4-$E18),'[1]Konst'!$D$4))*'[1]Konst'!$B$4,0))</f>
        <v>719</v>
      </c>
      <c r="H18" s="169" t="s">
        <v>151</v>
      </c>
      <c r="I18" s="215" t="s">
        <v>152</v>
      </c>
      <c r="J18" s="247">
        <f>IF(H18="",0,ROUNDDOWN((POWER((($H18*100)-'[1]Konst'!$C$13),'[1]Konst'!$D$13))*'[1]Konst'!$B$13,0))</f>
        <v>769</v>
      </c>
      <c r="K18" s="169" t="s">
        <v>153</v>
      </c>
      <c r="L18" s="242">
        <f>IF(K18="",0,ROUNDDOWN((POWER(($K18-'[1]Konst'!$C$14),'[1]Konst'!$D$14))*'[1]Konst'!$B$14,0))</f>
        <v>474</v>
      </c>
      <c r="M18" s="118" t="s">
        <v>154</v>
      </c>
      <c r="N18" s="247">
        <f>IF(M18="",0,ROUNDDOWN((POWER((($M18*100)-'[1]Konst'!$C$11),'[1]Konst'!$D$11))*'[1]Konst'!$B$11,0))</f>
        <v>602</v>
      </c>
      <c r="O18" s="169" t="s">
        <v>155</v>
      </c>
      <c r="P18" s="242">
        <f>IF(O18="",0,ROUNDDOWN((POWER(('[1]Konst'!$C$7-$O18),'[1]Konst'!$D$7))*'[1]Konst'!$B$7,0))</f>
        <v>581</v>
      </c>
      <c r="Q18" s="118" t="s">
        <v>156</v>
      </c>
      <c r="R18" s="215" t="s">
        <v>126</v>
      </c>
      <c r="S18" s="247">
        <f>IF(Q18="",0,ROUNDDOWN((POWER(('[1]Konst'!$C$10-$Q18),'[1]Konst'!$D$10))*'[1]Konst'!$B$10,0))</f>
        <v>715</v>
      </c>
      <c r="T18" s="241">
        <v>32.42</v>
      </c>
      <c r="U18" s="242">
        <f>IF(T18="",0,ROUNDDOWN((POWER(($T18-'[1]Konst'!$C$15),'[1]Konst'!$D$15))*'[1]Konst'!$B$15,0))</f>
        <v>512</v>
      </c>
      <c r="V18" s="118" t="s">
        <v>136</v>
      </c>
      <c r="W18" s="247">
        <f>IF(V18="",0,ROUNDDOWN((POWER((($V18*100)-'[1]Konst'!$C$12),'[1]Konst'!$D$12))*'[1]Konst'!$B$12,0))</f>
        <v>357</v>
      </c>
      <c r="X18" s="169" t="s">
        <v>157</v>
      </c>
      <c r="Y18" s="242">
        <f>IF(X18="",0,ROUNDDOWN((POWER(($X18-'[1]Konst'!$C$16),'[1]Konst'!$D$16))*'[1]Konst'!$B$16,0))</f>
        <v>438</v>
      </c>
      <c r="Z18" s="169" t="s">
        <v>158</v>
      </c>
      <c r="AA18" s="214">
        <f>VALUE(60*MID(Z18,1,1))+VALUE(MID(Z18,3,2))+VALUE(MID(Z18,6,2)/100)</f>
        <v>325.61</v>
      </c>
      <c r="AB18" s="242">
        <f>IF(Z18="",0,ROUNDDOWN((POWER(('[1]Konst'!$C$9-$AA18),'[1]Konst'!$D$9))*'[1]Konst'!$B$9,0))</f>
        <v>421</v>
      </c>
      <c r="AC18" s="249">
        <f>SUM(G18,J18,L18,N18,P18,S18,U18,W18,Y18,AB18)</f>
        <v>5588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.75" customHeight="1">
      <c r="A19" s="576"/>
      <c r="B19" s="115" t="s">
        <v>170</v>
      </c>
      <c r="C19" s="105" t="s">
        <v>140</v>
      </c>
      <c r="D19" s="121" t="s">
        <v>131</v>
      </c>
      <c r="E19" s="241">
        <v>13.03</v>
      </c>
      <c r="F19" s="215" t="s">
        <v>121</v>
      </c>
      <c r="G19" s="242">
        <f>IF(E19="",0,ROUNDDOWN((POWER(('[1]Konst'!$C$4-$E19),'[1]Konst'!$D$4))*'[1]Konst'!$B$4,0))</f>
        <v>463</v>
      </c>
      <c r="H19" s="169" t="s">
        <v>171</v>
      </c>
      <c r="I19" s="215" t="s">
        <v>172</v>
      </c>
      <c r="J19" s="247">
        <f>IF(H19="",0,ROUNDDOWN((POWER((($H19*100)-'[1]Konst'!$C$13),'[1]Konst'!$D$13))*'[1]Konst'!$B$13,0))</f>
        <v>461</v>
      </c>
      <c r="K19" s="169" t="s">
        <v>173</v>
      </c>
      <c r="L19" s="242">
        <f>IF(K19="",0,ROUNDDOWN((POWER(($K19-'[1]Konst'!$C$14),'[1]Konst'!$D$14))*'[1]Konst'!$B$14,0))</f>
        <v>511</v>
      </c>
      <c r="M19" s="118" t="s">
        <v>105</v>
      </c>
      <c r="N19" s="247">
        <f>IF(M19="",0,ROUNDDOWN((POWER((($M19*100)-'[1]Konst'!$C$11),'[1]Konst'!$D$11))*'[1]Konst'!$B$11,0))</f>
        <v>480</v>
      </c>
      <c r="O19" s="169" t="s">
        <v>174</v>
      </c>
      <c r="P19" s="242">
        <f>IF(O19="",0,ROUNDDOWN((POWER(('[1]Konst'!$C$7-$O19),'[1]Konst'!$D$7))*'[1]Konst'!$B$7,0))</f>
        <v>466</v>
      </c>
      <c r="Q19" s="118" t="s">
        <v>175</v>
      </c>
      <c r="R19" s="215" t="s">
        <v>126</v>
      </c>
      <c r="S19" s="247">
        <f>IF(Q19="",0,ROUNDDOWN((POWER(('[1]Konst'!$C$10-$Q19),'[1]Konst'!$D$10))*'[1]Konst'!$B$10,0))</f>
        <v>247</v>
      </c>
      <c r="T19" s="241">
        <v>24.68</v>
      </c>
      <c r="U19" s="242">
        <f>IF(T19="",0,ROUNDDOWN((POWER(($T19-'[1]Konst'!$C$15),'[1]Konst'!$D$15))*'[1]Konst'!$B$15,0))</f>
        <v>361</v>
      </c>
      <c r="V19" s="118" t="s">
        <v>176</v>
      </c>
      <c r="W19" s="247">
        <f>IF(V19="",0,ROUNDDOWN((POWER((($V19*100)-'[1]Konst'!$C$12),'[1]Konst'!$D$12))*'[1]Konst'!$B$12,0))</f>
        <v>286</v>
      </c>
      <c r="X19" s="169" t="s">
        <v>177</v>
      </c>
      <c r="Y19" s="242">
        <f>IF(X19="",0,ROUNDDOWN((POWER(($X19-'[1]Konst'!$C$16),'[1]Konst'!$D$16))*'[1]Konst'!$B$16,0))</f>
        <v>506</v>
      </c>
      <c r="Z19" s="169" t="s">
        <v>178</v>
      </c>
      <c r="AA19" s="214">
        <f>VALUE(60*MID(Z19,1,1))+VALUE(MID(Z19,3,2))+VALUE(MID(Z19,6,2)/100)</f>
        <v>330</v>
      </c>
      <c r="AB19" s="242">
        <f>IF(Z19="",0,ROUNDDOWN((POWER(('[1]Konst'!$C$9-$AA19),'[1]Konst'!$D$9))*'[1]Konst'!$B$9,0))</f>
        <v>399</v>
      </c>
      <c r="AC19" s="249">
        <f>SUM(G19,J19,L19,N19,P19,S19,U19,W19,Y19,AB19)</f>
        <v>4180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3.5" customHeight="1" thickBot="1">
      <c r="A20" s="577"/>
      <c r="B20" s="237" t="s">
        <v>40</v>
      </c>
      <c r="C20" s="123"/>
      <c r="D20" s="236"/>
      <c r="E20" s="243"/>
      <c r="F20" s="230"/>
      <c r="G20" s="244"/>
      <c r="H20" s="141"/>
      <c r="I20" s="230"/>
      <c r="J20" s="248"/>
      <c r="K20" s="141"/>
      <c r="L20" s="244"/>
      <c r="M20" s="131"/>
      <c r="N20" s="248"/>
      <c r="O20" s="141"/>
      <c r="P20" s="244"/>
      <c r="Q20" s="131"/>
      <c r="R20" s="230"/>
      <c r="S20" s="248"/>
      <c r="T20" s="243"/>
      <c r="U20" s="244"/>
      <c r="V20" s="131"/>
      <c r="W20" s="248"/>
      <c r="X20" s="141"/>
      <c r="Y20" s="244"/>
      <c r="Z20" s="141"/>
      <c r="AA20" s="229"/>
      <c r="AB20" s="244"/>
      <c r="AC20" s="250">
        <f>SUM(AC17:AC19)</f>
        <v>16112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2.75" customHeight="1" thickBot="1">
      <c r="A21" s="233" t="s">
        <v>113</v>
      </c>
      <c r="B21" s="234"/>
      <c r="C21" s="208"/>
      <c r="D21" s="234"/>
      <c r="E21" s="238"/>
      <c r="F21" s="239"/>
      <c r="G21" s="240">
        <f>IF(E21="",0,ROUNDDOWN((POWER(('[1]Konst'!$C$4-$E21),'[1]Konst'!$D$4))*'[1]Konst'!$B$4,0))</f>
        <v>0</v>
      </c>
      <c r="H21" s="245"/>
      <c r="I21" s="239"/>
      <c r="J21" s="240">
        <f>IF(H21="",0,ROUNDDOWN((POWER((($H21*100)-'[1]Konst'!$C$13),'[1]Konst'!$D$13))*'[1]Konst'!$B$13,0))</f>
        <v>0</v>
      </c>
      <c r="K21" s="245"/>
      <c r="L21" s="240">
        <f>IF(K21="",0,ROUNDDOWN((POWER(($K21-'[1]Konst'!$C$14),'[1]Konst'!$D$14))*'[1]Konst'!$B$14,0))</f>
        <v>0</v>
      </c>
      <c r="M21" s="245"/>
      <c r="N21" s="240">
        <f>IF(M21="",0,ROUNDDOWN((POWER((($M21*100)-'[1]Konst'!$C$11),'[1]Konst'!$D$11))*'[1]Konst'!$B$11,0))</f>
        <v>0</v>
      </c>
      <c r="O21" s="245"/>
      <c r="P21" s="240">
        <f>IF(O21="",0,ROUNDDOWN((POWER(('[1]Konst'!$C$7-$O21),'[1]Konst'!$D$7))*'[1]Konst'!$B$7,0))</f>
        <v>0</v>
      </c>
      <c r="Q21" s="245"/>
      <c r="R21" s="239"/>
      <c r="S21" s="240">
        <f>IF(Q21="",0,ROUNDDOWN((POWER(('[1]Konst'!$C$10-$Q21),'[1]Konst'!$D$10))*'[1]Konst'!$B$10,0))</f>
        <v>0</v>
      </c>
      <c r="T21" s="238"/>
      <c r="U21" s="240">
        <f>IF(T21="",0,ROUNDDOWN((POWER(($T21-'[1]Konst'!$C$15),'[1]Konst'!$D$15))*'[1]Konst'!$B$15,0))</f>
        <v>0</v>
      </c>
      <c r="V21" s="245"/>
      <c r="W21" s="240">
        <f>IF(V21="",0,ROUNDDOWN((POWER((($V21*100)-'[1]Konst'!$C$12),'[1]Konst'!$D$12))*'[1]Konst'!$B$12,0))</f>
        <v>0</v>
      </c>
      <c r="X21" s="245"/>
      <c r="Y21" s="240">
        <f>IF(X21="",0,ROUNDDOWN((POWER(($X21-'[1]Konst'!$C$16),'[1]Konst'!$D$16))*'[1]Konst'!$B$16,0))</f>
        <v>0</v>
      </c>
      <c r="Z21" s="245"/>
      <c r="AA21" s="238" t="e">
        <f>VALUE(60*MID(Z21,1,1))+VALUE(MID(Z21,3,2))+VALUE(MID(Z21,6,2)/100)</f>
        <v>#VALUE!</v>
      </c>
      <c r="AB21" s="240">
        <f>IF(Z21="",0,ROUNDDOWN((POWER(('[1]Konst'!$C$9-$AA21),'[1]Konst'!$D$9))*'[1]Konst'!$B$9,0))</f>
        <v>0</v>
      </c>
      <c r="AC21" s="246">
        <f>SUM(G21,J21,L21,N21,P21,S21,U21,W21,Y21,AB21)</f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3.5" customHeight="1">
      <c r="A22" s="218"/>
      <c r="B22" s="219"/>
      <c r="C22" s="220"/>
      <c r="D22" s="219"/>
      <c r="E22" s="221"/>
      <c r="F22" s="222"/>
      <c r="G22" s="223"/>
      <c r="H22" s="224"/>
      <c r="I22" s="222"/>
      <c r="J22" s="223"/>
      <c r="K22" s="224"/>
      <c r="L22" s="223"/>
      <c r="M22" s="224"/>
      <c r="N22" s="223"/>
      <c r="O22" s="224"/>
      <c r="P22" s="223"/>
      <c r="Q22" s="224"/>
      <c r="R22" s="222"/>
      <c r="S22" s="223"/>
      <c r="T22" s="221"/>
      <c r="U22" s="223"/>
      <c r="V22" s="224"/>
      <c r="W22" s="223"/>
      <c r="X22" s="224"/>
      <c r="Y22" s="223"/>
      <c r="Z22" s="224"/>
      <c r="AA22" s="221"/>
      <c r="AB22" s="223"/>
      <c r="AC22" s="22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2.75" customHeight="1">
      <c r="A23" s="50"/>
      <c r="B23" s="96"/>
      <c r="C23" s="50"/>
      <c r="D23" s="96"/>
      <c r="E23" s="104"/>
      <c r="F23" s="98"/>
      <c r="G23" s="99"/>
      <c r="H23" s="104"/>
      <c r="I23" s="98"/>
      <c r="J23" s="99"/>
      <c r="K23" s="104"/>
      <c r="L23" s="99"/>
      <c r="M23" s="104"/>
      <c r="N23" s="99"/>
      <c r="O23" s="104"/>
      <c r="P23" s="99"/>
      <c r="Q23" s="104"/>
      <c r="R23" s="99"/>
      <c r="S23" s="99"/>
      <c r="T23" s="104"/>
      <c r="U23" s="99"/>
      <c r="V23" s="104"/>
      <c r="W23" s="99"/>
      <c r="X23" s="104"/>
      <c r="Y23" s="99"/>
      <c r="Z23" s="104"/>
      <c r="AA23" s="104"/>
      <c r="AB23" s="99"/>
      <c r="AC23" s="104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5" customHeight="1">
      <c r="A24" s="604" t="s">
        <v>114</v>
      </c>
      <c r="B24" s="569"/>
      <c r="C24" s="602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</sheetData>
  <sheetProtection/>
  <mergeCells count="37">
    <mergeCell ref="A24:B24"/>
    <mergeCell ref="V15:W15"/>
    <mergeCell ref="X15:Y15"/>
    <mergeCell ref="C15:C16"/>
    <mergeCell ref="A17:A20"/>
    <mergeCell ref="C24:AC24"/>
    <mergeCell ref="B15:B16"/>
    <mergeCell ref="AC15:AC16"/>
    <mergeCell ref="T15:U15"/>
    <mergeCell ref="A15:A16"/>
    <mergeCell ref="O15:P15"/>
    <mergeCell ref="Q15:S15"/>
    <mergeCell ref="K15:L15"/>
    <mergeCell ref="H15:J15"/>
    <mergeCell ref="D15:D16"/>
    <mergeCell ref="M15:N15"/>
    <mergeCell ref="E15:G15"/>
    <mergeCell ref="Z15:AB15"/>
    <mergeCell ref="A14:AC14"/>
    <mergeCell ref="C12:AC12"/>
    <mergeCell ref="A12:B12"/>
    <mergeCell ref="A1:AC1"/>
    <mergeCell ref="T2:U2"/>
    <mergeCell ref="Z2:AB2"/>
    <mergeCell ref="V2:W2"/>
    <mergeCell ref="X2:Y2"/>
    <mergeCell ref="E2:G2"/>
    <mergeCell ref="H2:J2"/>
    <mergeCell ref="Q2:S2"/>
    <mergeCell ref="O2:P2"/>
    <mergeCell ref="D2:D3"/>
    <mergeCell ref="C2:C3"/>
    <mergeCell ref="AC2:AC3"/>
    <mergeCell ref="A2:A3"/>
    <mergeCell ref="B2:B3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A1">
      <selection activeCell="D55" sqref="D55"/>
    </sheetView>
  </sheetViews>
  <sheetFormatPr defaultColWidth="17.28125" defaultRowHeight="15.75" customHeight="1"/>
  <cols>
    <col min="1" max="1" width="3.8515625" style="0" customWidth="1"/>
    <col min="2" max="2" width="20.140625" style="0" customWidth="1"/>
    <col min="3" max="3" width="5.00390625" style="0" customWidth="1"/>
    <col min="4" max="4" width="15.8515625" style="0" customWidth="1"/>
    <col min="5" max="5" width="6.28125" style="0" customWidth="1"/>
    <col min="6" max="6" width="4.140625" style="0" customWidth="1"/>
    <col min="7" max="7" width="4.8515625" style="0" customWidth="1"/>
    <col min="8" max="8" width="5.5742187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7109375" style="0" customWidth="1"/>
    <col min="13" max="13" width="6.28125" style="0" customWidth="1"/>
    <col min="14" max="14" width="5.140625" style="0" customWidth="1"/>
    <col min="15" max="15" width="5.8515625" style="0" customWidth="1"/>
    <col min="16" max="16" width="4.28125" style="0" customWidth="1"/>
    <col min="17" max="17" width="4.140625" style="0" customWidth="1"/>
    <col min="18" max="18" width="5.7109375" style="0" customWidth="1"/>
    <col min="19" max="19" width="4.7109375" style="0" customWidth="1"/>
    <col min="20" max="20" width="6.00390625" style="0" customWidth="1"/>
    <col min="21" max="21" width="4.140625" style="0" customWidth="1"/>
    <col min="22" max="22" width="6.7109375" style="0" customWidth="1"/>
    <col min="23" max="23" width="0" style="0" hidden="1" customWidth="1"/>
    <col min="24" max="24" width="3.8515625" style="0" customWidth="1"/>
    <col min="25" max="25" width="9.57421875" style="0" customWidth="1"/>
    <col min="26" max="27" width="9.140625" style="0" customWidth="1"/>
    <col min="28" max="28" width="7.28125" style="0" customWidth="1"/>
    <col min="29" max="35" width="9.140625" style="0" customWidth="1"/>
  </cols>
  <sheetData>
    <row r="1" spans="1:35" ht="21" customHeight="1" thickBot="1">
      <c r="A1" s="601" t="s">
        <v>191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" customHeight="1" thickBot="1">
      <c r="A2" s="615"/>
      <c r="B2" s="546" t="s">
        <v>30</v>
      </c>
      <c r="C2" s="611" t="s">
        <v>192</v>
      </c>
      <c r="D2" s="561" t="s">
        <v>32</v>
      </c>
      <c r="E2" s="613" t="s">
        <v>5</v>
      </c>
      <c r="F2" s="563"/>
      <c r="G2" s="565"/>
      <c r="H2" s="548" t="s">
        <v>33</v>
      </c>
      <c r="I2" s="563"/>
      <c r="J2" s="564"/>
      <c r="K2" s="546" t="s">
        <v>193</v>
      </c>
      <c r="L2" s="565"/>
      <c r="M2" s="548" t="s">
        <v>8</v>
      </c>
      <c r="N2" s="564"/>
      <c r="O2" s="546" t="s">
        <v>194</v>
      </c>
      <c r="P2" s="563"/>
      <c r="Q2" s="565"/>
      <c r="R2" s="548" t="s">
        <v>35</v>
      </c>
      <c r="S2" s="564"/>
      <c r="T2" s="546" t="s">
        <v>195</v>
      </c>
      <c r="U2" s="565"/>
      <c r="V2" s="548" t="s">
        <v>9</v>
      </c>
      <c r="W2" s="563"/>
      <c r="X2" s="564"/>
      <c r="Y2" s="551" t="s">
        <v>40</v>
      </c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5" customHeight="1" thickBot="1">
      <c r="A3" s="616"/>
      <c r="B3" s="586"/>
      <c r="C3" s="581"/>
      <c r="D3" s="582"/>
      <c r="E3" s="243" t="s">
        <v>41</v>
      </c>
      <c r="F3" s="132" t="s">
        <v>42</v>
      </c>
      <c r="G3" s="142" t="s">
        <v>43</v>
      </c>
      <c r="H3" s="251" t="s">
        <v>41</v>
      </c>
      <c r="I3" s="132" t="s">
        <v>42</v>
      </c>
      <c r="J3" s="151" t="s">
        <v>43</v>
      </c>
      <c r="K3" s="141" t="s">
        <v>41</v>
      </c>
      <c r="L3" s="142" t="s">
        <v>43</v>
      </c>
      <c r="M3" s="131" t="s">
        <v>41</v>
      </c>
      <c r="N3" s="151" t="s">
        <v>43</v>
      </c>
      <c r="O3" s="243" t="s">
        <v>41</v>
      </c>
      <c r="P3" s="132" t="s">
        <v>42</v>
      </c>
      <c r="Q3" s="142" t="s">
        <v>43</v>
      </c>
      <c r="R3" s="131" t="s">
        <v>41</v>
      </c>
      <c r="S3" s="151" t="s">
        <v>43</v>
      </c>
      <c r="T3" s="141" t="s">
        <v>41</v>
      </c>
      <c r="U3" s="142" t="s">
        <v>43</v>
      </c>
      <c r="V3" s="131" t="s">
        <v>41</v>
      </c>
      <c r="W3" s="133" t="s">
        <v>43</v>
      </c>
      <c r="X3" s="151" t="s">
        <v>43</v>
      </c>
      <c r="Y3" s="577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2.75" customHeight="1">
      <c r="A4" s="252">
        <v>1</v>
      </c>
      <c r="B4" s="253" t="s">
        <v>196</v>
      </c>
      <c r="C4" s="254" t="s">
        <v>197</v>
      </c>
      <c r="D4" s="255" t="s">
        <v>46</v>
      </c>
      <c r="E4" s="256">
        <v>11.04</v>
      </c>
      <c r="F4" s="257" t="s">
        <v>47</v>
      </c>
      <c r="G4" s="258">
        <f>IF(E4="",0,ROUNDDOWN((POWER(('[2]Konst'!$C$4-$E4),'[2]Konst'!$D$4))*'[2]Konst'!$B$4,0))</f>
        <v>852</v>
      </c>
      <c r="H4" s="259" t="s">
        <v>198</v>
      </c>
      <c r="I4" s="257" t="s">
        <v>60</v>
      </c>
      <c r="J4" s="260">
        <f>IF(H4="",0,ROUNDDOWN((POWER((($H4*100)-'[2]Konst'!$C$13),'[2]Konst'!$D$13))*'[2]Konst'!$B$13,0))</f>
        <v>657</v>
      </c>
      <c r="K4" s="261" t="s">
        <v>199</v>
      </c>
      <c r="L4" s="258">
        <f>IF(K4="",0,ROUNDDOWN((POWER(($K4-'[2]Konst'!$C$14),'[2]Konst'!$D$14))*'[2]Konst'!$B$14,0))</f>
        <v>632</v>
      </c>
      <c r="M4" s="259" t="s">
        <v>200</v>
      </c>
      <c r="N4" s="260">
        <f>IF(M4="",0,ROUNDDOWN((POWER(('[2]Konst'!$C$7-$M4),'[2]Konst'!$D$7))*'[2]Konst'!$B$7,0))</f>
        <v>816</v>
      </c>
      <c r="O4" s="261" t="s">
        <v>201</v>
      </c>
      <c r="P4" s="257" t="s">
        <v>152</v>
      </c>
      <c r="Q4" s="258">
        <f>IF(O4="",0,ROUNDDOWN((POWER(('[2]Konst'!$C$10-$O4),'[2]Konst'!$D$10))*'[2]Konst'!$B$10,0))</f>
        <v>890</v>
      </c>
      <c r="R4" s="259" t="s">
        <v>202</v>
      </c>
      <c r="S4" s="260">
        <f>IF(R4="",0,ROUNDDOWN((POWER((($R4*100)-'[2]Konst'!$C$11),'[2]Konst'!$D$11))*'[2]Konst'!$B$11,0))</f>
        <v>636</v>
      </c>
      <c r="T4" s="261" t="s">
        <v>203</v>
      </c>
      <c r="U4" s="258">
        <f>IF(T4="",0,ROUNDDOWN((POWER(($T4-'[2]Konst'!$C$16),'[2]Konst'!$D$16))*'[2]Konst'!$B$16,0))</f>
        <v>312</v>
      </c>
      <c r="V4" s="259" t="s">
        <v>204</v>
      </c>
      <c r="W4" s="262">
        <f aca="true" t="shared" si="0" ref="W4:W21">VALUE(60*MID(V4,1,1))+VALUE(MID(V4,3,2))+VALUE(MID(V4,6,2)/100)</f>
        <v>177.78</v>
      </c>
      <c r="X4" s="260">
        <f>IF(V4="",0,ROUNDDOWN((POWER(('[2]Konst'!$C$8-$W4),'[2]Konst'!$D$8))*'[2]Konst'!$B$8,0))</f>
        <v>686</v>
      </c>
      <c r="Y4" s="263">
        <f aca="true" t="shared" si="1" ref="Y4:Y21">SUM(G4,J4,L4,N4,S4,Q4,U4,X4)</f>
        <v>5481</v>
      </c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2.75" customHeight="1">
      <c r="A5" s="264">
        <v>2</v>
      </c>
      <c r="B5" s="265" t="s">
        <v>205</v>
      </c>
      <c r="C5" s="47" t="s">
        <v>197</v>
      </c>
      <c r="D5" s="46" t="s">
        <v>206</v>
      </c>
      <c r="E5" s="86">
        <v>11.39</v>
      </c>
      <c r="F5" s="87" t="s">
        <v>207</v>
      </c>
      <c r="G5" s="88">
        <f>IF(E5="",0,ROUNDDOWN((POWER(('[2]Konst'!$C$4-$E5),'[2]Konst'!$D$4))*'[2]Konst'!$B$4,0))</f>
        <v>776</v>
      </c>
      <c r="H5" s="89" t="s">
        <v>208</v>
      </c>
      <c r="I5" s="87" t="s">
        <v>53</v>
      </c>
      <c r="J5" s="90">
        <f>IF(H5="",0,ROUNDDOWN((POWER((($H5*100)-'[2]Konst'!$C$13),'[2]Konst'!$D$13))*'[2]Konst'!$B$13,0))</f>
        <v>732</v>
      </c>
      <c r="K5" s="91" t="s">
        <v>209</v>
      </c>
      <c r="L5" s="88">
        <f>IF(K5="",0,ROUNDDOWN((POWER(($K5-'[2]Konst'!$C$14),'[2]Konst'!$D$14))*'[2]Konst'!$B$14,0))</f>
        <v>596</v>
      </c>
      <c r="M5" s="89" t="s">
        <v>210</v>
      </c>
      <c r="N5" s="90">
        <f>IF(M5="",0,ROUNDDOWN((POWER(('[2]Konst'!$C$7-$M5),'[2]Konst'!$D$7))*'[2]Konst'!$B$7,0))</f>
        <v>529</v>
      </c>
      <c r="O5" s="91" t="s">
        <v>108</v>
      </c>
      <c r="P5" s="87" t="s">
        <v>49</v>
      </c>
      <c r="Q5" s="88">
        <f>IF(O5="",0,ROUNDDOWN((POWER(('[2]Konst'!$C$10-$O5),'[2]Konst'!$D$10))*'[2]Konst'!$B$10,0))</f>
        <v>775</v>
      </c>
      <c r="R5" s="89" t="s">
        <v>211</v>
      </c>
      <c r="S5" s="90">
        <f>IF(R5="",0,ROUNDDOWN((POWER((($R5*100)-'[2]Konst'!$C$11),'[2]Konst'!$D$11))*'[2]Konst'!$B$11,0))</f>
        <v>585</v>
      </c>
      <c r="T5" s="91" t="s">
        <v>212</v>
      </c>
      <c r="U5" s="88">
        <f>IF(T5="",0,ROUNDDOWN((POWER(($T5-'[2]Konst'!$C$16),'[2]Konst'!$D$16))*'[2]Konst'!$B$16,0))</f>
        <v>505</v>
      </c>
      <c r="V5" s="89" t="s">
        <v>213</v>
      </c>
      <c r="W5" s="92">
        <f t="shared" si="0"/>
        <v>187.25</v>
      </c>
      <c r="X5" s="90">
        <f>IF(V5="",0,ROUNDDOWN((POWER(('[2]Konst'!$C$8-$W5),'[2]Konst'!$D$8))*'[2]Konst'!$B$8,0))</f>
        <v>595</v>
      </c>
      <c r="Y5" s="266">
        <f t="shared" si="1"/>
        <v>5093</v>
      </c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2.75" customHeight="1">
      <c r="A6" s="264">
        <v>3</v>
      </c>
      <c r="B6" s="265" t="s">
        <v>214</v>
      </c>
      <c r="C6" s="47" t="s">
        <v>215</v>
      </c>
      <c r="D6" s="46" t="s">
        <v>160</v>
      </c>
      <c r="E6" s="86">
        <v>11.97</v>
      </c>
      <c r="F6" s="87" t="s">
        <v>207</v>
      </c>
      <c r="G6" s="88">
        <f>IF(E6="",0,ROUNDDOWN((POWER(('[2]Konst'!$C$4-$E6),'[2]Konst'!$D$4))*'[2]Konst'!$B$4,0))</f>
        <v>657</v>
      </c>
      <c r="H6" s="89" t="s">
        <v>216</v>
      </c>
      <c r="I6" s="87" t="s">
        <v>217</v>
      </c>
      <c r="J6" s="90">
        <f>IF(H6="",0,ROUNDDOWN((POWER((($H6*100)-'[2]Konst'!$C$13),'[2]Konst'!$D$13))*'[2]Konst'!$B$13,0))</f>
        <v>613</v>
      </c>
      <c r="K6" s="91" t="s">
        <v>218</v>
      </c>
      <c r="L6" s="88">
        <f>IF(K6="",0,ROUNDDOWN((POWER(($K6-'[2]Konst'!$C$14),'[2]Konst'!$D$14))*'[2]Konst'!$B$14,0))</f>
        <v>643</v>
      </c>
      <c r="M6" s="89" t="s">
        <v>219</v>
      </c>
      <c r="N6" s="90">
        <f>IF(M6="",0,ROUNDDOWN((POWER(('[2]Konst'!$C$7-$M6),'[2]Konst'!$D$7))*'[2]Konst'!$B$7,0))</f>
        <v>640</v>
      </c>
      <c r="O6" s="91" t="s">
        <v>220</v>
      </c>
      <c r="P6" s="87" t="s">
        <v>49</v>
      </c>
      <c r="Q6" s="88">
        <f>IF(O6="",0,ROUNDDOWN((POWER(('[2]Konst'!$C$10-$O6),'[2]Konst'!$D$10))*'[2]Konst'!$B$10,0))</f>
        <v>777</v>
      </c>
      <c r="R6" s="89" t="s">
        <v>221</v>
      </c>
      <c r="S6" s="90">
        <f>IF(R6="",0,ROUNDDOWN((POWER((($R6*100)-'[2]Konst'!$C$11),'[2]Konst'!$D$11))*'[2]Konst'!$B$11,0))</f>
        <v>661</v>
      </c>
      <c r="T6" s="91" t="s">
        <v>222</v>
      </c>
      <c r="U6" s="88">
        <f>IF(T6="",0,ROUNDDOWN((POWER(($T6-'[2]Konst'!$C$16),'[2]Konst'!$D$16))*'[2]Konst'!$B$16,0))</f>
        <v>385</v>
      </c>
      <c r="V6" s="89" t="s">
        <v>223</v>
      </c>
      <c r="W6" s="92">
        <f t="shared" si="0"/>
        <v>180.53</v>
      </c>
      <c r="X6" s="90">
        <f>IF(V6="",0,ROUNDDOWN((POWER(('[2]Konst'!$C$8-$W6),'[2]Konst'!$D$8))*'[2]Konst'!$B$8,0))</f>
        <v>659</v>
      </c>
      <c r="Y6" s="266">
        <f t="shared" si="1"/>
        <v>5035</v>
      </c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2.75" customHeight="1">
      <c r="A7" s="267">
        <v>4</v>
      </c>
      <c r="B7" s="265" t="s">
        <v>224</v>
      </c>
      <c r="C7" s="47" t="s">
        <v>197</v>
      </c>
      <c r="D7" s="46" t="s">
        <v>206</v>
      </c>
      <c r="E7" s="86">
        <v>11.71</v>
      </c>
      <c r="F7" s="87" t="s">
        <v>207</v>
      </c>
      <c r="G7" s="88">
        <f>IF(E7="",0,ROUNDDOWN((POWER(('[2]Konst'!$C$4-$E7),'[2]Konst'!$D$4))*'[2]Konst'!$B$4,0))</f>
        <v>709</v>
      </c>
      <c r="H7" s="89" t="s">
        <v>225</v>
      </c>
      <c r="I7" s="87" t="s">
        <v>207</v>
      </c>
      <c r="J7" s="90">
        <f>IF(H7="",0,ROUNDDOWN((POWER((($H7*100)-'[2]Konst'!$C$13),'[2]Konst'!$D$13))*'[2]Konst'!$B$13,0))</f>
        <v>670</v>
      </c>
      <c r="K7" s="91" t="s">
        <v>226</v>
      </c>
      <c r="L7" s="88">
        <f>IF(K7="",0,ROUNDDOWN((POWER(($K7-'[2]Konst'!$C$14),'[2]Konst'!$D$14))*'[2]Konst'!$B$14,0))</f>
        <v>501</v>
      </c>
      <c r="M7" s="89" t="s">
        <v>227</v>
      </c>
      <c r="N7" s="90">
        <f>IF(M7="",0,ROUNDDOWN((POWER(('[2]Konst'!$C$7-$M7),'[2]Konst'!$D$7))*'[2]Konst'!$B$7,0))</f>
        <v>642</v>
      </c>
      <c r="O7" s="91" t="s">
        <v>228</v>
      </c>
      <c r="P7" s="87" t="s">
        <v>49</v>
      </c>
      <c r="Q7" s="88">
        <f>IF(O7="",0,ROUNDDOWN((POWER(('[2]Konst'!$C$10-$O7),'[2]Konst'!$D$10))*'[2]Konst'!$B$10,0))</f>
        <v>852</v>
      </c>
      <c r="R7" s="89" t="s">
        <v>229</v>
      </c>
      <c r="S7" s="90">
        <f>IF(R7="",0,ROUNDDOWN((POWER((($R7*100)-'[2]Konst'!$C$11),'[2]Konst'!$D$11))*'[2]Konst'!$B$11,0))</f>
        <v>536</v>
      </c>
      <c r="T7" s="91" t="s">
        <v>230</v>
      </c>
      <c r="U7" s="88">
        <f>IF(T7="",0,ROUNDDOWN((POWER(($T7-'[2]Konst'!$C$16),'[2]Konst'!$D$16))*'[2]Konst'!$B$16,0))</f>
        <v>385</v>
      </c>
      <c r="V7" s="89" t="s">
        <v>231</v>
      </c>
      <c r="W7" s="92">
        <f t="shared" si="0"/>
        <v>175.68</v>
      </c>
      <c r="X7" s="90">
        <f>IF(V7="",0,ROUNDDOWN((POWER(('[2]Konst'!$C$8-$W7),'[2]Konst'!$D$8))*'[2]Konst'!$B$8,0))</f>
        <v>707</v>
      </c>
      <c r="Y7" s="266">
        <f t="shared" si="1"/>
        <v>5002</v>
      </c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2.75" customHeight="1">
      <c r="A8" s="264">
        <v>5</v>
      </c>
      <c r="B8" s="265" t="s">
        <v>232</v>
      </c>
      <c r="C8" s="47" t="s">
        <v>197</v>
      </c>
      <c r="D8" s="46" t="s">
        <v>233</v>
      </c>
      <c r="E8" s="86">
        <v>11.82</v>
      </c>
      <c r="F8" s="87" t="s">
        <v>234</v>
      </c>
      <c r="G8" s="88">
        <f>IF(E8="",0,ROUNDDOWN((POWER(('[2]Konst'!$C$4-$E8),'[2]Konst'!$D$4))*'[2]Konst'!$B$4,0))</f>
        <v>687</v>
      </c>
      <c r="H8" s="89" t="s">
        <v>235</v>
      </c>
      <c r="I8" s="87" t="s">
        <v>236</v>
      </c>
      <c r="J8" s="90">
        <f>IF(H8="",0,ROUNDDOWN((POWER((($H8*100)-'[2]Konst'!$C$13),'[2]Konst'!$D$13))*'[2]Konst'!$B$13,0))</f>
        <v>527</v>
      </c>
      <c r="K8" s="91" t="s">
        <v>237</v>
      </c>
      <c r="L8" s="88">
        <f>IF(K8="",0,ROUNDDOWN((POWER(($K8-'[2]Konst'!$C$14),'[2]Konst'!$D$14))*'[2]Konst'!$B$14,0))</f>
        <v>571</v>
      </c>
      <c r="M8" s="89" t="s">
        <v>238</v>
      </c>
      <c r="N8" s="90">
        <f>IF(M8="",0,ROUNDDOWN((POWER(('[2]Konst'!$C$7-$M8),'[2]Konst'!$D$7))*'[2]Konst'!$B$7,0))</f>
        <v>693</v>
      </c>
      <c r="O8" s="91" t="s">
        <v>239</v>
      </c>
      <c r="P8" s="87" t="s">
        <v>152</v>
      </c>
      <c r="Q8" s="88">
        <f>IF(O8="",0,ROUNDDOWN((POWER(('[2]Konst'!$C$10-$O8),'[2]Konst'!$D$10))*'[2]Konst'!$B$10,0))</f>
        <v>695</v>
      </c>
      <c r="R8" s="89" t="s">
        <v>240</v>
      </c>
      <c r="S8" s="90">
        <f>IF(R8="",0,ROUNDDOWN((POWER((($R8*100)-'[2]Konst'!$C$11),'[2]Konst'!$D$11))*'[2]Konst'!$B$11,0))</f>
        <v>740</v>
      </c>
      <c r="T8" s="91" t="s">
        <v>241</v>
      </c>
      <c r="U8" s="88">
        <f>IF(T8="",0,ROUNDDOWN((POWER(($T8-'[2]Konst'!$C$16),'[2]Konst'!$D$16))*'[2]Konst'!$B$16,0))</f>
        <v>354</v>
      </c>
      <c r="V8" s="89" t="s">
        <v>242</v>
      </c>
      <c r="W8" s="92">
        <f t="shared" si="0"/>
        <v>184.28</v>
      </c>
      <c r="X8" s="90">
        <f>IF(V8="",0,ROUNDDOWN((POWER(('[2]Konst'!$C$8-$W8),'[2]Konst'!$D$8))*'[2]Konst'!$B$8,0))</f>
        <v>623</v>
      </c>
      <c r="Y8" s="266">
        <f t="shared" si="1"/>
        <v>4890</v>
      </c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2.75" customHeight="1">
      <c r="A9" s="264">
        <v>6</v>
      </c>
      <c r="B9" s="265" t="s">
        <v>243</v>
      </c>
      <c r="C9" s="47" t="s">
        <v>215</v>
      </c>
      <c r="D9" s="85" t="s">
        <v>244</v>
      </c>
      <c r="E9" s="86">
        <v>11.46</v>
      </c>
      <c r="F9" s="87" t="s">
        <v>207</v>
      </c>
      <c r="G9" s="88">
        <f>IF(E9="",0,ROUNDDOWN((POWER(('[2]Konst'!$C$4-$E9),'[2]Konst'!$D$4))*'[2]Konst'!$B$4,0))</f>
        <v>761</v>
      </c>
      <c r="H9" s="89" t="s">
        <v>245</v>
      </c>
      <c r="I9" s="87" t="s">
        <v>126</v>
      </c>
      <c r="J9" s="90">
        <f>IF(H9="",0,ROUNDDOWN((POWER((($H9*100)-'[2]Konst'!$C$13),'[2]Konst'!$D$13))*'[2]Konst'!$B$13,0))</f>
        <v>655</v>
      </c>
      <c r="K9" s="91" t="s">
        <v>246</v>
      </c>
      <c r="L9" s="88">
        <f>IF(K9="",0,ROUNDDOWN((POWER(($K9-'[2]Konst'!$C$14),'[2]Konst'!$D$14))*'[2]Konst'!$B$14,0))</f>
        <v>483</v>
      </c>
      <c r="M9" s="89" t="s">
        <v>247</v>
      </c>
      <c r="N9" s="90">
        <f>IF(M9="",0,ROUNDDOWN((POWER(('[2]Konst'!$C$7-$M9),'[2]Konst'!$D$7))*'[2]Konst'!$B$7,0))</f>
        <v>556</v>
      </c>
      <c r="O9" s="91" t="s">
        <v>248</v>
      </c>
      <c r="P9" s="87" t="s">
        <v>49</v>
      </c>
      <c r="Q9" s="88">
        <f>IF(O9="",0,ROUNDDOWN((POWER(('[2]Konst'!$C$10-$O9),'[2]Konst'!$D$10))*'[2]Konst'!$B$10,0))</f>
        <v>937</v>
      </c>
      <c r="R9" s="89" t="s">
        <v>249</v>
      </c>
      <c r="S9" s="90">
        <f>IF(R9="",0,ROUNDDOWN((POWER((($R9*100)-'[2]Konst'!$C$11),'[2]Konst'!$D$11))*'[2]Konst'!$B$11,0))</f>
        <v>610</v>
      </c>
      <c r="T9" s="91" t="s">
        <v>250</v>
      </c>
      <c r="U9" s="88">
        <f>IF(T9="",0,ROUNDDOWN((POWER(($T9-'[2]Konst'!$C$16),'[2]Konst'!$D$16))*'[2]Konst'!$B$16,0))</f>
        <v>378</v>
      </c>
      <c r="V9" s="89" t="s">
        <v>251</v>
      </c>
      <c r="W9" s="92">
        <f t="shared" si="0"/>
        <v>201.96</v>
      </c>
      <c r="X9" s="90">
        <f>IF(V9="",0,ROUNDDOWN((POWER(('[2]Konst'!$C$8-$W9),'[2]Konst'!$D$8))*'[2]Konst'!$B$8,0))</f>
        <v>465</v>
      </c>
      <c r="Y9" s="266">
        <f t="shared" si="1"/>
        <v>4845</v>
      </c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2.75" customHeight="1">
      <c r="A10" s="267">
        <v>7</v>
      </c>
      <c r="B10" s="265" t="s">
        <v>252</v>
      </c>
      <c r="C10" s="47" t="s">
        <v>215</v>
      </c>
      <c r="D10" s="85" t="s">
        <v>244</v>
      </c>
      <c r="E10" s="86">
        <v>11.81</v>
      </c>
      <c r="F10" s="87" t="s">
        <v>207</v>
      </c>
      <c r="G10" s="88">
        <f>IF(E10="",0,ROUNDDOWN((POWER(('[2]Konst'!$C$4-$E10),'[2]Konst'!$D$4))*'[2]Konst'!$B$4,0))</f>
        <v>689</v>
      </c>
      <c r="H10" s="89" t="s">
        <v>253</v>
      </c>
      <c r="I10" s="87" t="s">
        <v>47</v>
      </c>
      <c r="J10" s="90">
        <f>IF(H10="",0,ROUNDDOWN((POWER((($H10*100)-'[2]Konst'!$C$13),'[2]Konst'!$D$13))*'[2]Konst'!$B$13,0))</f>
        <v>498</v>
      </c>
      <c r="K10" s="91" t="s">
        <v>246</v>
      </c>
      <c r="L10" s="88">
        <f>IF(K10="",0,ROUNDDOWN((POWER(($K10-'[2]Konst'!$C$14),'[2]Konst'!$D$14))*'[2]Konst'!$B$14,0))</f>
        <v>483</v>
      </c>
      <c r="M10" s="89" t="s">
        <v>254</v>
      </c>
      <c r="N10" s="90">
        <f>IF(M10="",0,ROUNDDOWN((POWER(('[2]Konst'!$C$7-$M10),'[2]Konst'!$D$7))*'[2]Konst'!$B$7,0))</f>
        <v>717</v>
      </c>
      <c r="O10" s="91" t="s">
        <v>255</v>
      </c>
      <c r="P10" s="87" t="s">
        <v>49</v>
      </c>
      <c r="Q10" s="88">
        <f>IF(O10="",0,ROUNDDOWN((POWER(('[2]Konst'!$C$10-$O10),'[2]Konst'!$D$10))*'[2]Konst'!$B$10,0))</f>
        <v>706</v>
      </c>
      <c r="R10" s="89" t="s">
        <v>229</v>
      </c>
      <c r="S10" s="90">
        <f>IF(R10="",0,ROUNDDOWN((POWER((($R10*100)-'[2]Konst'!$C$11),'[2]Konst'!$D$11))*'[2]Konst'!$B$11,0))</f>
        <v>536</v>
      </c>
      <c r="T10" s="91" t="s">
        <v>256</v>
      </c>
      <c r="U10" s="88">
        <f>IF(T10="",0,ROUNDDOWN((POWER(($T10-'[2]Konst'!$C$16),'[2]Konst'!$D$16))*'[2]Konst'!$B$16,0))</f>
        <v>325</v>
      </c>
      <c r="V10" s="89" t="s">
        <v>257</v>
      </c>
      <c r="W10" s="92">
        <f t="shared" si="0"/>
        <v>176.42</v>
      </c>
      <c r="X10" s="90">
        <f>IF(V10="",0,ROUNDDOWN((POWER(('[2]Konst'!$C$8-$W10),'[2]Konst'!$D$8))*'[2]Konst'!$B$8,0))</f>
        <v>700</v>
      </c>
      <c r="Y10" s="266">
        <f t="shared" si="1"/>
        <v>4654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2.75" customHeight="1">
      <c r="A11" s="264">
        <v>8</v>
      </c>
      <c r="B11" s="265" t="s">
        <v>258</v>
      </c>
      <c r="C11" s="47" t="s">
        <v>197</v>
      </c>
      <c r="D11" s="46" t="s">
        <v>259</v>
      </c>
      <c r="E11" s="86">
        <v>12.29</v>
      </c>
      <c r="F11" s="87" t="s">
        <v>234</v>
      </c>
      <c r="G11" s="88">
        <f>IF(E11="",0,ROUNDDOWN((POWER(('[2]Konst'!$C$4-$E11),'[2]Konst'!$D$4))*'[2]Konst'!$B$4,0))</f>
        <v>595</v>
      </c>
      <c r="H11" s="89" t="s">
        <v>260</v>
      </c>
      <c r="I11" s="87" t="s">
        <v>60</v>
      </c>
      <c r="J11" s="90">
        <f>IF(H11="",0,ROUNDDOWN((POWER((($H11*100)-'[2]Konst'!$C$13),'[2]Konst'!$D$13))*'[2]Konst'!$B$13,0))</f>
        <v>537</v>
      </c>
      <c r="K11" s="91" t="s">
        <v>261</v>
      </c>
      <c r="L11" s="88">
        <f>IF(K11="",0,ROUNDDOWN((POWER(($K11-'[2]Konst'!$C$14),'[2]Konst'!$D$14))*'[2]Konst'!$B$14,0))</f>
        <v>599</v>
      </c>
      <c r="M11" s="89" t="s">
        <v>247</v>
      </c>
      <c r="N11" s="90">
        <f>IF(M11="",0,ROUNDDOWN((POWER(('[2]Konst'!$C$7-$M11),'[2]Konst'!$D$7))*'[2]Konst'!$B$7,0))</f>
        <v>556</v>
      </c>
      <c r="O11" s="91" t="s">
        <v>262</v>
      </c>
      <c r="P11" s="87" t="s">
        <v>49</v>
      </c>
      <c r="Q11" s="88">
        <f>IF(O11="",0,ROUNDDOWN((POWER(('[2]Konst'!$C$10-$O11),'[2]Konst'!$D$10))*'[2]Konst'!$B$10,0))</f>
        <v>757</v>
      </c>
      <c r="R11" s="89" t="s">
        <v>263</v>
      </c>
      <c r="S11" s="90">
        <f>IF(R11="",0,ROUNDDOWN((POWER((($R11*100)-'[2]Konst'!$C$11),'[2]Konst'!$D$11))*'[2]Konst'!$B$11,0))</f>
        <v>488</v>
      </c>
      <c r="T11" s="91" t="s">
        <v>264</v>
      </c>
      <c r="U11" s="88">
        <f>IF(T11="",0,ROUNDDOWN((POWER(($T11-'[2]Konst'!$C$16),'[2]Konst'!$D$16))*'[2]Konst'!$B$16,0))</f>
        <v>380</v>
      </c>
      <c r="V11" s="89" t="s">
        <v>265</v>
      </c>
      <c r="W11" s="92">
        <f t="shared" si="0"/>
        <v>202.13</v>
      </c>
      <c r="X11" s="90">
        <f>IF(V11="",0,ROUNDDOWN((POWER(('[2]Konst'!$C$8-$W11),'[2]Konst'!$D$8))*'[2]Konst'!$B$8,0))</f>
        <v>464</v>
      </c>
      <c r="Y11" s="266">
        <f t="shared" si="1"/>
        <v>4376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2.75" customHeight="1">
      <c r="A12" s="264">
        <v>9</v>
      </c>
      <c r="B12" s="265" t="s">
        <v>266</v>
      </c>
      <c r="C12" s="47" t="s">
        <v>215</v>
      </c>
      <c r="D12" s="85" t="s">
        <v>244</v>
      </c>
      <c r="E12" s="86">
        <v>12.23</v>
      </c>
      <c r="F12" s="87" t="s">
        <v>234</v>
      </c>
      <c r="G12" s="88">
        <f>IF(E12="",0,ROUNDDOWN((POWER(('[2]Konst'!$C$4-$E12),'[2]Konst'!$D$4))*'[2]Konst'!$B$4,0))</f>
        <v>606</v>
      </c>
      <c r="H12" s="89" t="s">
        <v>267</v>
      </c>
      <c r="I12" s="87" t="s">
        <v>217</v>
      </c>
      <c r="J12" s="90">
        <f>IF(H12="",0,ROUNDDOWN((POWER((($H12*100)-'[2]Konst'!$C$13),'[2]Konst'!$D$13))*'[2]Konst'!$B$13,0))</f>
        <v>548</v>
      </c>
      <c r="K12" s="91" t="s">
        <v>268</v>
      </c>
      <c r="L12" s="88">
        <f>IF(K12="",0,ROUNDDOWN((POWER(($K12-'[2]Konst'!$C$14),'[2]Konst'!$D$14))*'[2]Konst'!$B$14,0))</f>
        <v>395</v>
      </c>
      <c r="M12" s="89" t="s">
        <v>269</v>
      </c>
      <c r="N12" s="90">
        <f>IF(M12="",0,ROUNDDOWN((POWER(('[2]Konst'!$C$7-$M12),'[2]Konst'!$D$7))*'[2]Konst'!$B$7,0))</f>
        <v>534</v>
      </c>
      <c r="O12" s="91" t="s">
        <v>270</v>
      </c>
      <c r="P12" s="87" t="s">
        <v>49</v>
      </c>
      <c r="Q12" s="88">
        <f>IF(O12="",0,ROUNDDOWN((POWER(('[2]Konst'!$C$10-$O12),'[2]Konst'!$D$10))*'[2]Konst'!$B$10,0))</f>
        <v>592</v>
      </c>
      <c r="R12" s="89" t="s">
        <v>249</v>
      </c>
      <c r="S12" s="90">
        <f>IF(R12="",0,ROUNDDOWN((POWER((($R12*100)-'[2]Konst'!$C$11),'[2]Konst'!$D$11))*'[2]Konst'!$B$11,0))</f>
        <v>610</v>
      </c>
      <c r="T12" s="91" t="s">
        <v>271</v>
      </c>
      <c r="U12" s="88">
        <f>IF(T12="",0,ROUNDDOWN((POWER(($T12-'[2]Konst'!$C$16),'[2]Konst'!$D$16))*'[2]Konst'!$B$16,0))</f>
        <v>384</v>
      </c>
      <c r="V12" s="89" t="s">
        <v>272</v>
      </c>
      <c r="W12" s="92">
        <f t="shared" si="0"/>
        <v>181.27</v>
      </c>
      <c r="X12" s="90">
        <f>IF(V12="",0,ROUNDDOWN((POWER(('[2]Konst'!$C$8-$W12),'[2]Konst'!$D$8))*'[2]Konst'!$B$8,0))</f>
        <v>652</v>
      </c>
      <c r="Y12" s="266">
        <f t="shared" si="1"/>
        <v>4321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2.75" customHeight="1">
      <c r="A13" s="267">
        <v>10</v>
      </c>
      <c r="B13" s="265" t="s">
        <v>273</v>
      </c>
      <c r="C13" s="47" t="s">
        <v>215</v>
      </c>
      <c r="D13" s="46" t="s">
        <v>233</v>
      </c>
      <c r="E13" s="86">
        <v>12.45</v>
      </c>
      <c r="F13" s="87" t="s">
        <v>234</v>
      </c>
      <c r="G13" s="88">
        <f>IF(E13="",0,ROUNDDOWN((POWER(('[2]Konst'!$C$4-$E13),'[2]Konst'!$D$4))*'[2]Konst'!$B$4,0))</f>
        <v>565</v>
      </c>
      <c r="H13" s="89" t="s">
        <v>274</v>
      </c>
      <c r="I13" s="87" t="s">
        <v>275</v>
      </c>
      <c r="J13" s="90">
        <f>IF(H13="",0,ROUNDDOWN((POWER((($H13*100)-'[2]Konst'!$C$13),'[2]Konst'!$D$13))*'[2]Konst'!$B$13,0))</f>
        <v>589</v>
      </c>
      <c r="K13" s="91" t="s">
        <v>276</v>
      </c>
      <c r="L13" s="88">
        <f>IF(K13="",0,ROUNDDOWN((POWER(($K13-'[2]Konst'!$C$14),'[2]Konst'!$D$14))*'[2]Konst'!$B$14,0))</f>
        <v>498</v>
      </c>
      <c r="M13" s="89" t="s">
        <v>277</v>
      </c>
      <c r="N13" s="90">
        <f>IF(M13="",0,ROUNDDOWN((POWER(('[2]Konst'!$C$7-$M13),'[2]Konst'!$D$7))*'[2]Konst'!$B$7,0))</f>
        <v>517</v>
      </c>
      <c r="O13" s="91" t="s">
        <v>278</v>
      </c>
      <c r="P13" s="87" t="s">
        <v>49</v>
      </c>
      <c r="Q13" s="88">
        <f>IF(O13="",0,ROUNDDOWN((POWER(('[2]Konst'!$C$10-$O13),'[2]Konst'!$D$10))*'[2]Konst'!$B$10,0))</f>
        <v>322</v>
      </c>
      <c r="R13" s="89" t="s">
        <v>263</v>
      </c>
      <c r="S13" s="90">
        <f>IF(R13="",0,ROUNDDOWN((POWER((($R13*100)-'[2]Konst'!$C$11),'[2]Konst'!$D$11))*'[2]Konst'!$B$11,0))</f>
        <v>488</v>
      </c>
      <c r="T13" s="91" t="s">
        <v>279</v>
      </c>
      <c r="U13" s="88">
        <f>IF(T13="",0,ROUNDDOWN((POWER(($T13-'[2]Konst'!$C$16),'[2]Konst'!$D$16))*'[2]Konst'!$B$16,0))</f>
        <v>414</v>
      </c>
      <c r="V13" s="89" t="s">
        <v>280</v>
      </c>
      <c r="W13" s="92">
        <f t="shared" si="0"/>
        <v>188.98</v>
      </c>
      <c r="X13" s="90">
        <f>IF(V13="",0,ROUNDDOWN((POWER(('[2]Konst'!$C$8-$W13),'[2]Konst'!$D$8))*'[2]Konst'!$B$8,0))</f>
        <v>579</v>
      </c>
      <c r="Y13" s="266">
        <f t="shared" si="1"/>
        <v>3972</v>
      </c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</row>
    <row r="14" spans="1:35" ht="12.75" customHeight="1">
      <c r="A14" s="264">
        <v>11</v>
      </c>
      <c r="B14" s="265" t="s">
        <v>281</v>
      </c>
      <c r="C14" s="47" t="s">
        <v>197</v>
      </c>
      <c r="D14" s="46" t="s">
        <v>233</v>
      </c>
      <c r="E14" s="86">
        <v>12.66</v>
      </c>
      <c r="F14" s="87" t="s">
        <v>47</v>
      </c>
      <c r="G14" s="88">
        <f>IF(E14="",0,ROUNDDOWN((POWER(('[2]Konst'!$C$4-$E14),'[2]Konst'!$D$4))*'[2]Konst'!$B$4,0))</f>
        <v>527</v>
      </c>
      <c r="H14" s="89" t="s">
        <v>282</v>
      </c>
      <c r="I14" s="87" t="s">
        <v>126</v>
      </c>
      <c r="J14" s="90">
        <f>IF(H14="",0,ROUNDDOWN((POWER((($H14*100)-'[2]Konst'!$C$13),'[2]Konst'!$D$13))*'[2]Konst'!$B$13,0))</f>
        <v>449</v>
      </c>
      <c r="K14" s="91" t="s">
        <v>283</v>
      </c>
      <c r="L14" s="88">
        <f>IF(K14="",0,ROUNDDOWN((POWER(($K14-'[2]Konst'!$C$14),'[2]Konst'!$D$14))*'[2]Konst'!$B$14,0))</f>
        <v>411</v>
      </c>
      <c r="M14" s="89" t="s">
        <v>284</v>
      </c>
      <c r="N14" s="90">
        <f>IF(M14="",0,ROUNDDOWN((POWER(('[2]Konst'!$C$7-$M14),'[2]Konst'!$D$7))*'[2]Konst'!$B$7,0))</f>
        <v>522</v>
      </c>
      <c r="O14" s="91" t="s">
        <v>285</v>
      </c>
      <c r="P14" s="87" t="s">
        <v>49</v>
      </c>
      <c r="Q14" s="88">
        <f>IF(O14="",0,ROUNDDOWN((POWER(('[2]Konst'!$C$10-$O14),'[2]Konst'!$D$10))*'[2]Konst'!$B$10,0))</f>
        <v>638</v>
      </c>
      <c r="R14" s="89" t="s">
        <v>286</v>
      </c>
      <c r="S14" s="90">
        <f>IF(R14="",0,ROUNDDOWN((POWER((($R14*100)-'[2]Konst'!$C$11),'[2]Konst'!$D$11))*'[2]Konst'!$B$11,0))</f>
        <v>396</v>
      </c>
      <c r="T14" s="91" t="s">
        <v>287</v>
      </c>
      <c r="U14" s="88">
        <f>IF(T14="",0,ROUNDDOWN((POWER(($T14-'[2]Konst'!$C$16),'[2]Konst'!$D$16))*'[2]Konst'!$B$16,0))</f>
        <v>357</v>
      </c>
      <c r="V14" s="89" t="s">
        <v>288</v>
      </c>
      <c r="W14" s="92">
        <f t="shared" si="0"/>
        <v>182.41</v>
      </c>
      <c r="X14" s="90">
        <f>IF(V14="",0,ROUNDDOWN((POWER(('[2]Konst'!$C$8-$W14),'[2]Konst'!$D$8))*'[2]Konst'!$B$8,0))</f>
        <v>641</v>
      </c>
      <c r="Y14" s="266">
        <f t="shared" si="1"/>
        <v>3941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2.75" customHeight="1">
      <c r="A15" s="264">
        <v>12</v>
      </c>
      <c r="B15" s="265" t="s">
        <v>289</v>
      </c>
      <c r="C15" s="47" t="s">
        <v>215</v>
      </c>
      <c r="D15" s="46" t="s">
        <v>141</v>
      </c>
      <c r="E15" s="86">
        <v>13.18</v>
      </c>
      <c r="F15" s="87" t="s">
        <v>47</v>
      </c>
      <c r="G15" s="88">
        <f>IF(E15="",0,ROUNDDOWN((POWER(('[2]Konst'!$C$4-$E15),'[2]Konst'!$D$4))*'[2]Konst'!$B$4,0))</f>
        <v>438</v>
      </c>
      <c r="H15" s="89" t="s">
        <v>290</v>
      </c>
      <c r="I15" s="87" t="s">
        <v>275</v>
      </c>
      <c r="J15" s="90">
        <f>IF(H15="",0,ROUNDDOWN((POWER((($H15*100)-'[2]Konst'!$C$13),'[2]Konst'!$D$13))*'[2]Konst'!$B$13,0))</f>
        <v>447</v>
      </c>
      <c r="K15" s="91" t="s">
        <v>291</v>
      </c>
      <c r="L15" s="88">
        <f>IF(K15="",0,ROUNDDOWN((POWER(($K15-'[2]Konst'!$C$14),'[2]Konst'!$D$14))*'[2]Konst'!$B$14,0))</f>
        <v>398</v>
      </c>
      <c r="M15" s="89" t="s">
        <v>292</v>
      </c>
      <c r="N15" s="90">
        <f>IF(M15="",0,ROUNDDOWN((POWER(('[2]Konst'!$C$7-$M15),'[2]Konst'!$D$7))*'[2]Konst'!$B$7,0))</f>
        <v>455</v>
      </c>
      <c r="O15" s="91" t="s">
        <v>293</v>
      </c>
      <c r="P15" s="87" t="s">
        <v>152</v>
      </c>
      <c r="Q15" s="88">
        <f>IF(O15="",0,ROUNDDOWN((POWER(('[2]Konst'!$C$10-$O15),'[2]Konst'!$D$10))*'[2]Konst'!$B$10,0))</f>
        <v>595</v>
      </c>
      <c r="R15" s="89" t="s">
        <v>229</v>
      </c>
      <c r="S15" s="90">
        <f>IF(R15="",0,ROUNDDOWN((POWER((($R15*100)-'[2]Konst'!$C$11),'[2]Konst'!$D$11))*'[2]Konst'!$B$11,0))</f>
        <v>536</v>
      </c>
      <c r="T15" s="91" t="s">
        <v>294</v>
      </c>
      <c r="U15" s="88">
        <f>IF(T15="",0,ROUNDDOWN((POWER(($T15-'[2]Konst'!$C$16),'[2]Konst'!$D$16))*'[2]Konst'!$B$16,0))</f>
        <v>269</v>
      </c>
      <c r="V15" s="89" t="s">
        <v>295</v>
      </c>
      <c r="W15" s="92">
        <f t="shared" si="0"/>
        <v>185.35</v>
      </c>
      <c r="X15" s="90">
        <f>IF(V15="",0,ROUNDDOWN((POWER(('[2]Konst'!$C$8-$W15),'[2]Konst'!$D$8))*'[2]Konst'!$B$8,0))</f>
        <v>613</v>
      </c>
      <c r="Y15" s="266">
        <f t="shared" si="1"/>
        <v>3751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2.75" customHeight="1">
      <c r="A16" s="267">
        <v>13</v>
      </c>
      <c r="B16" s="265" t="s">
        <v>296</v>
      </c>
      <c r="C16" s="47" t="s">
        <v>215</v>
      </c>
      <c r="D16" s="46" t="s">
        <v>244</v>
      </c>
      <c r="E16" s="86">
        <v>12.82</v>
      </c>
      <c r="F16" s="87" t="s">
        <v>234</v>
      </c>
      <c r="G16" s="88">
        <f>IF(E16="",0,ROUNDDOWN((POWER(('[2]Konst'!$C$4-$E16),'[2]Konst'!$D$4))*'[2]Konst'!$B$4,0))</f>
        <v>499</v>
      </c>
      <c r="H16" s="89" t="s">
        <v>297</v>
      </c>
      <c r="I16" s="87" t="s">
        <v>94</v>
      </c>
      <c r="J16" s="90">
        <f>IF(H16="",0,ROUNDDOWN((POWER((($H16*100)-'[2]Konst'!$C$13),'[2]Konst'!$D$13))*'[2]Konst'!$B$13,0))</f>
        <v>475</v>
      </c>
      <c r="K16" s="91" t="s">
        <v>298</v>
      </c>
      <c r="L16" s="88">
        <f>IF(K16="",0,ROUNDDOWN((POWER(($K16-'[2]Konst'!$C$14),'[2]Konst'!$D$14))*'[2]Konst'!$B$14,0))</f>
        <v>561</v>
      </c>
      <c r="M16" s="89" t="s">
        <v>299</v>
      </c>
      <c r="N16" s="90">
        <f>IF(M16="",0,ROUNDDOWN((POWER(('[2]Konst'!$C$7-$M16),'[2]Konst'!$D$7))*'[2]Konst'!$B$7,0))</f>
        <v>388</v>
      </c>
      <c r="O16" s="91" t="s">
        <v>300</v>
      </c>
      <c r="P16" s="87" t="s">
        <v>49</v>
      </c>
      <c r="Q16" s="88">
        <f>IF(O16="",0,ROUNDDOWN((POWER(('[2]Konst'!$C$10-$O16),'[2]Konst'!$D$10))*'[2]Konst'!$B$10,0))</f>
        <v>637</v>
      </c>
      <c r="R16" s="89" t="s">
        <v>229</v>
      </c>
      <c r="S16" s="90">
        <f>IF(R16="",0,ROUNDDOWN((POWER((($R16*100)-'[2]Konst'!$C$11),'[2]Konst'!$D$11))*'[2]Konst'!$B$11,0))</f>
        <v>536</v>
      </c>
      <c r="T16" s="91" t="s">
        <v>301</v>
      </c>
      <c r="U16" s="88">
        <f>IF(T16="",0,ROUNDDOWN((POWER(($T16-'[2]Konst'!$C$16),'[2]Konst'!$D$16))*'[2]Konst'!$B$16,0))</f>
        <v>320</v>
      </c>
      <c r="V16" s="89" t="s">
        <v>302</v>
      </c>
      <c r="W16" s="92">
        <f t="shared" si="0"/>
        <v>231.98</v>
      </c>
      <c r="X16" s="90">
        <f>IF(V16="",0,ROUNDDOWN((POWER(('[2]Konst'!$C$8-$W16),'[2]Konst'!$D$8))*'[2]Konst'!$B$8,0))</f>
        <v>247</v>
      </c>
      <c r="Y16" s="266">
        <f t="shared" si="1"/>
        <v>3663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2.75" customHeight="1">
      <c r="A17" s="264">
        <v>14</v>
      </c>
      <c r="B17" s="265" t="s">
        <v>303</v>
      </c>
      <c r="C17" s="47" t="s">
        <v>215</v>
      </c>
      <c r="D17" s="46" t="s">
        <v>233</v>
      </c>
      <c r="E17" s="86">
        <v>12.29</v>
      </c>
      <c r="F17" s="87" t="s">
        <v>47</v>
      </c>
      <c r="G17" s="88">
        <f>IF(E17="",0,ROUNDDOWN((POWER(('[2]Konst'!$C$4-$E17),'[2]Konst'!$D$4))*'[2]Konst'!$B$4,0))</f>
        <v>595</v>
      </c>
      <c r="H17" s="89" t="s">
        <v>171</v>
      </c>
      <c r="I17" s="87" t="s">
        <v>275</v>
      </c>
      <c r="J17" s="90">
        <f>IF(H17="",0,ROUNDDOWN((POWER((($H17*100)-'[2]Konst'!$C$13),'[2]Konst'!$D$13))*'[2]Konst'!$B$13,0))</f>
        <v>461</v>
      </c>
      <c r="K17" s="91" t="s">
        <v>304</v>
      </c>
      <c r="L17" s="88">
        <f>IF(K17="",0,ROUNDDOWN((POWER(($K17-'[2]Konst'!$C$14),'[2]Konst'!$D$14))*'[2]Konst'!$B$14,0))</f>
        <v>409</v>
      </c>
      <c r="M17" s="89" t="s">
        <v>305</v>
      </c>
      <c r="N17" s="90">
        <f>IF(M17="",0,ROUNDDOWN((POWER(('[2]Konst'!$C$7-$M17),'[2]Konst'!$D$7))*'[2]Konst'!$B$7,0))</f>
        <v>421</v>
      </c>
      <c r="O17" s="91" t="s">
        <v>306</v>
      </c>
      <c r="P17" s="87" t="s">
        <v>152</v>
      </c>
      <c r="Q17" s="88">
        <f>IF(O17="",0,ROUNDDOWN((POWER(('[2]Konst'!$C$10-$O17),'[2]Konst'!$D$10))*'[2]Konst'!$B$10,0))</f>
        <v>674</v>
      </c>
      <c r="R17" s="89" t="s">
        <v>307</v>
      </c>
      <c r="S17" s="90">
        <f>IF(R17="",0,ROUNDDOWN((POWER((($R17*100)-'[2]Konst'!$C$11),'[2]Konst'!$D$11))*'[2]Konst'!$B$11,0))</f>
        <v>441</v>
      </c>
      <c r="T17" s="91" t="s">
        <v>308</v>
      </c>
      <c r="U17" s="88">
        <f>IF(T17="",0,ROUNDDOWN((POWER(($T17-'[2]Konst'!$C$16),'[2]Konst'!$D$16))*'[2]Konst'!$B$16,0))</f>
        <v>138</v>
      </c>
      <c r="V17" s="89" t="s">
        <v>309</v>
      </c>
      <c r="W17" s="92">
        <f t="shared" si="0"/>
        <v>196.18</v>
      </c>
      <c r="X17" s="90">
        <f>IF(V17="",0,ROUNDDOWN((POWER(('[2]Konst'!$C$8-$W17),'[2]Konst'!$D$8))*'[2]Konst'!$B$8,0))</f>
        <v>514</v>
      </c>
      <c r="Y17" s="266">
        <f t="shared" si="1"/>
        <v>3653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2.75" customHeight="1">
      <c r="A18" s="264">
        <v>15</v>
      </c>
      <c r="B18" s="265" t="s">
        <v>310</v>
      </c>
      <c r="C18" s="269">
        <v>1998</v>
      </c>
      <c r="D18" s="46" t="s">
        <v>141</v>
      </c>
      <c r="E18" s="86">
        <v>11.9</v>
      </c>
      <c r="F18" s="87" t="s">
        <v>207</v>
      </c>
      <c r="G18" s="88">
        <f>IF(E18="",0,ROUNDDOWN((POWER(('[2]Konst'!$C$4-$E18),'[2]Konst'!$D$4))*'[2]Konst'!$B$4,0))</f>
        <v>671</v>
      </c>
      <c r="H18" s="89" t="s">
        <v>311</v>
      </c>
      <c r="I18" s="87" t="s">
        <v>126</v>
      </c>
      <c r="J18" s="90">
        <f>IF(H18="",0,ROUNDDOWN((POWER((($H18*100)-'[2]Konst'!$C$13),'[2]Konst'!$D$13))*'[2]Konst'!$B$13,0))</f>
        <v>467</v>
      </c>
      <c r="K18" s="91" t="s">
        <v>312</v>
      </c>
      <c r="L18" s="88">
        <f>IF(K18="",0,ROUNDDOWN((POWER(($K18-'[2]Konst'!$C$14),'[2]Konst'!$D$14))*'[2]Konst'!$B$14,0))</f>
        <v>456</v>
      </c>
      <c r="M18" s="89" t="s">
        <v>313</v>
      </c>
      <c r="N18" s="90">
        <f>IF(M18="",0,ROUNDDOWN((POWER(('[2]Konst'!$C$7-$M18),'[2]Konst'!$D$7))*'[2]Konst'!$B$7,0))</f>
        <v>444</v>
      </c>
      <c r="O18" s="91" t="s">
        <v>314</v>
      </c>
      <c r="P18" s="87" t="s">
        <v>49</v>
      </c>
      <c r="Q18" s="88">
        <f>IF(O18="",0,ROUNDDOWN((POWER(('[2]Konst'!$C$10-$O18),'[2]Konst'!$D$10))*'[2]Konst'!$B$10,0))</f>
        <v>511</v>
      </c>
      <c r="R18" s="89" t="s">
        <v>286</v>
      </c>
      <c r="S18" s="90">
        <f>IF(R18="",0,ROUNDDOWN((POWER((($R18*100)-'[2]Konst'!$C$11),'[2]Konst'!$D$11))*'[2]Konst'!$B$11,0))</f>
        <v>396</v>
      </c>
      <c r="T18" s="91" t="s">
        <v>315</v>
      </c>
      <c r="U18" s="88">
        <f>IF(T18="",0,ROUNDDOWN((POWER(($T18-'[2]Konst'!$C$16),'[2]Konst'!$D$16))*'[2]Konst'!$B$16,0))</f>
        <v>253</v>
      </c>
      <c r="V18" s="89" t="s">
        <v>316</v>
      </c>
      <c r="W18" s="92">
        <f t="shared" si="0"/>
        <v>204.76</v>
      </c>
      <c r="X18" s="90">
        <f>IF(V18="",0,ROUNDDOWN((POWER(('[2]Konst'!$C$8-$W18),'[2]Konst'!$D$8))*'[2]Konst'!$B$8,0))</f>
        <v>442</v>
      </c>
      <c r="Y18" s="266">
        <f t="shared" si="1"/>
        <v>3640</v>
      </c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</row>
    <row r="19" spans="1:35" ht="12.75" customHeight="1">
      <c r="A19" s="267">
        <v>16</v>
      </c>
      <c r="B19" s="265" t="s">
        <v>317</v>
      </c>
      <c r="C19" s="47" t="s">
        <v>215</v>
      </c>
      <c r="D19" s="46" t="s">
        <v>141</v>
      </c>
      <c r="E19" s="86">
        <v>13.1</v>
      </c>
      <c r="F19" s="87" t="s">
        <v>234</v>
      </c>
      <c r="G19" s="88">
        <f>IF(E19="",0,ROUNDDOWN((POWER(('[2]Konst'!$C$4-$E19),'[2]Konst'!$D$4))*'[2]Konst'!$B$4,0))</f>
        <v>451</v>
      </c>
      <c r="H19" s="89" t="s">
        <v>318</v>
      </c>
      <c r="I19" s="87" t="s">
        <v>207</v>
      </c>
      <c r="J19" s="90">
        <f>IF(H19="",0,ROUNDDOWN((POWER((($H19*100)-'[2]Konst'!$C$13),'[2]Konst'!$D$13))*'[2]Konst'!$B$13,0))</f>
        <v>407</v>
      </c>
      <c r="K19" s="91" t="s">
        <v>319</v>
      </c>
      <c r="L19" s="88">
        <f>IF(K19="",0,ROUNDDOWN((POWER(($K19-'[2]Konst'!$C$14),'[2]Konst'!$D$14))*'[2]Konst'!$B$14,0))</f>
        <v>363</v>
      </c>
      <c r="M19" s="89" t="s">
        <v>320</v>
      </c>
      <c r="N19" s="90">
        <f>IF(M19="",0,ROUNDDOWN((POWER(('[2]Konst'!$C$7-$M19),'[2]Konst'!$D$7))*'[2]Konst'!$B$7,0))</f>
        <v>453</v>
      </c>
      <c r="O19" s="91" t="s">
        <v>321</v>
      </c>
      <c r="P19" s="87" t="s">
        <v>49</v>
      </c>
      <c r="Q19" s="88">
        <f>IF(O19="",0,ROUNDDOWN((POWER(('[2]Konst'!$C$10-$O19),'[2]Konst'!$D$10))*'[2]Konst'!$B$10,0))</f>
        <v>578</v>
      </c>
      <c r="R19" s="89" t="s">
        <v>263</v>
      </c>
      <c r="S19" s="90">
        <f>IF(R19="",0,ROUNDDOWN((POWER((($R19*100)-'[2]Konst'!$C$11),'[2]Konst'!$D$11))*'[2]Konst'!$B$11,0))</f>
        <v>488</v>
      </c>
      <c r="T19" s="91" t="s">
        <v>322</v>
      </c>
      <c r="U19" s="88">
        <f>IF(T19="",0,ROUNDDOWN((POWER(($T19-'[2]Konst'!$C$16),'[2]Konst'!$D$16))*'[2]Konst'!$B$16,0))</f>
        <v>159</v>
      </c>
      <c r="V19" s="89" t="s">
        <v>323</v>
      </c>
      <c r="W19" s="92">
        <f t="shared" si="0"/>
        <v>180.04</v>
      </c>
      <c r="X19" s="90">
        <f>IF(V19="",0,ROUNDDOWN((POWER(('[2]Konst'!$C$8-$W19),'[2]Konst'!$D$8))*'[2]Konst'!$B$8,0))</f>
        <v>664</v>
      </c>
      <c r="Y19" s="266">
        <f t="shared" si="1"/>
        <v>3563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2.75" customHeight="1">
      <c r="A20" s="264">
        <v>17</v>
      </c>
      <c r="B20" s="265" t="s">
        <v>324</v>
      </c>
      <c r="C20" s="47" t="s">
        <v>197</v>
      </c>
      <c r="D20" s="46" t="s">
        <v>206</v>
      </c>
      <c r="E20" s="86">
        <v>13.36</v>
      </c>
      <c r="F20" s="87" t="s">
        <v>47</v>
      </c>
      <c r="G20" s="88">
        <f>IF(E20="",0,ROUNDDOWN((POWER(('[2]Konst'!$C$4-$E20),'[2]Konst'!$D$4))*'[2]Konst'!$B$4,0))</f>
        <v>409</v>
      </c>
      <c r="H20" s="89" t="s">
        <v>325</v>
      </c>
      <c r="I20" s="87" t="s">
        <v>275</v>
      </c>
      <c r="J20" s="90">
        <f>IF(H20="",0,ROUNDDOWN((POWER((($H20*100)-'[2]Konst'!$C$13),'[2]Konst'!$D$13))*'[2]Konst'!$B$13,0))</f>
        <v>459</v>
      </c>
      <c r="K20" s="91" t="s">
        <v>326</v>
      </c>
      <c r="L20" s="88">
        <f>IF(K20="",0,ROUNDDOWN((POWER(($K20-'[2]Konst'!$C$14),'[2]Konst'!$D$14))*'[2]Konst'!$B$14,0))</f>
        <v>425</v>
      </c>
      <c r="M20" s="89" t="s">
        <v>327</v>
      </c>
      <c r="N20" s="90">
        <f>IF(M20="",0,ROUNDDOWN((POWER(('[2]Konst'!$C$7-$M20),'[2]Konst'!$D$7))*'[2]Konst'!$B$7,0))</f>
        <v>371</v>
      </c>
      <c r="O20" s="91" t="s">
        <v>328</v>
      </c>
      <c r="P20" s="87" t="s">
        <v>152</v>
      </c>
      <c r="Q20" s="88">
        <f>IF(O20="",0,ROUNDDOWN((POWER(('[2]Konst'!$C$10-$O20),'[2]Konst'!$D$10))*'[2]Konst'!$B$10,0))</f>
        <v>293</v>
      </c>
      <c r="R20" s="89" t="s">
        <v>307</v>
      </c>
      <c r="S20" s="90">
        <f>IF(R20="",0,ROUNDDOWN((POWER((($R20*100)-'[2]Konst'!$C$11),'[2]Konst'!$D$11))*'[2]Konst'!$B$11,0))</f>
        <v>441</v>
      </c>
      <c r="T20" s="91" t="s">
        <v>329</v>
      </c>
      <c r="U20" s="88">
        <f>IF(T20="",0,ROUNDDOWN((POWER(($T20-'[2]Konst'!$C$16),'[2]Konst'!$D$16))*'[2]Konst'!$B$16,0))</f>
        <v>215</v>
      </c>
      <c r="V20" s="89" t="s">
        <v>330</v>
      </c>
      <c r="W20" s="92">
        <f t="shared" si="0"/>
        <v>192.79</v>
      </c>
      <c r="X20" s="90">
        <f>IF(V20="",0,ROUNDDOWN((POWER(('[2]Konst'!$C$8-$W20),'[2]Konst'!$D$8))*'[2]Konst'!$B$8,0))</f>
        <v>544</v>
      </c>
      <c r="Y20" s="266">
        <f t="shared" si="1"/>
        <v>3157</v>
      </c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</row>
    <row r="21" spans="1:35" ht="12.75" customHeight="1" thickBot="1">
      <c r="A21" s="270">
        <v>18</v>
      </c>
      <c r="B21" s="271" t="s">
        <v>331</v>
      </c>
      <c r="C21" s="272" t="s">
        <v>197</v>
      </c>
      <c r="D21" s="273" t="s">
        <v>244</v>
      </c>
      <c r="E21" s="274">
        <v>13.41</v>
      </c>
      <c r="F21" s="275" t="s">
        <v>47</v>
      </c>
      <c r="G21" s="276">
        <f>IF(E21="",0,ROUNDDOWN((POWER(('[2]Konst'!$C$4-$E21),'[2]Konst'!$D$4))*'[2]Konst'!$B$4,0))</f>
        <v>401</v>
      </c>
      <c r="H21" s="277" t="s">
        <v>332</v>
      </c>
      <c r="I21" s="275" t="s">
        <v>275</v>
      </c>
      <c r="J21" s="278">
        <f>IF(H21="",0,ROUNDDOWN((POWER((($H21*100)-'[2]Konst'!$C$13),'[2]Konst'!$D$13))*'[2]Konst'!$B$13,0))</f>
        <v>419</v>
      </c>
      <c r="K21" s="279" t="s">
        <v>333</v>
      </c>
      <c r="L21" s="276">
        <f>IF(K21="",0,ROUNDDOWN((POWER(($K21-'[2]Konst'!$C$14),'[2]Konst'!$D$14))*'[2]Konst'!$B$14,0))</f>
        <v>460</v>
      </c>
      <c r="M21" s="277" t="s">
        <v>334</v>
      </c>
      <c r="N21" s="278">
        <f>IF(M21="",0,ROUNDDOWN((POWER(('[2]Konst'!$C$7-$M21),'[2]Konst'!$D$7))*'[2]Konst'!$B$7,0))</f>
        <v>333</v>
      </c>
      <c r="O21" s="279" t="s">
        <v>335</v>
      </c>
      <c r="P21" s="275" t="s">
        <v>152</v>
      </c>
      <c r="Q21" s="276">
        <f>IF(O21="",0,ROUNDDOWN((POWER(('[2]Konst'!$C$10-$O21),'[2]Konst'!$D$10))*'[2]Konst'!$B$10,0))</f>
        <v>505</v>
      </c>
      <c r="R21" s="277" t="s">
        <v>336</v>
      </c>
      <c r="S21" s="278">
        <f>IF(R21="",0,ROUNDDOWN((POWER((($R21*100)-'[2]Konst'!$C$11),'[2]Konst'!$D$11))*'[2]Konst'!$B$11,0))</f>
        <v>464</v>
      </c>
      <c r="T21" s="279" t="s">
        <v>337</v>
      </c>
      <c r="U21" s="276">
        <f>IF(T21="",0,ROUNDDOWN((POWER(($T21-'[2]Konst'!$C$16),'[2]Konst'!$D$16))*'[2]Konst'!$B$16,0))</f>
        <v>348</v>
      </c>
      <c r="V21" s="277" t="s">
        <v>338</v>
      </c>
      <c r="W21" s="280">
        <f t="shared" si="0"/>
        <v>235.69</v>
      </c>
      <c r="X21" s="278">
        <f>IF(V21="",0,ROUNDDOWN((POWER(('[2]Konst'!$C$8-$W21),'[2]Konst'!$D$8))*'[2]Konst'!$B$8,0))</f>
        <v>224</v>
      </c>
      <c r="Y21" s="281">
        <f t="shared" si="1"/>
        <v>3154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6" customHeight="1">
      <c r="A22" s="282"/>
      <c r="B22" s="283"/>
      <c r="C22" s="104"/>
      <c r="D22" s="283"/>
      <c r="E22" s="284"/>
      <c r="F22" s="99"/>
      <c r="G22" s="285"/>
      <c r="H22" s="286"/>
      <c r="I22" s="287"/>
      <c r="J22" s="285"/>
      <c r="K22" s="283"/>
      <c r="L22" s="285"/>
      <c r="M22" s="104"/>
      <c r="N22" s="285"/>
      <c r="O22" s="283"/>
      <c r="P22" s="99"/>
      <c r="Q22" s="285"/>
      <c r="R22" s="283"/>
      <c r="S22" s="285"/>
      <c r="T22" s="283"/>
      <c r="U22" s="285"/>
      <c r="V22" s="283"/>
      <c r="W22" s="283"/>
      <c r="X22" s="285"/>
      <c r="Y22" s="283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6.5" customHeight="1">
      <c r="A23" s="604" t="s">
        <v>188</v>
      </c>
      <c r="B23" s="569"/>
      <c r="C23" s="602" t="s">
        <v>339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</row>
    <row r="24" spans="1:35" ht="6" customHeight="1">
      <c r="A24" s="282"/>
      <c r="B24" s="283"/>
      <c r="C24" s="104"/>
      <c r="D24" s="283"/>
      <c r="E24" s="284"/>
      <c r="F24" s="99"/>
      <c r="G24" s="285"/>
      <c r="H24" s="286"/>
      <c r="I24" s="287"/>
      <c r="J24" s="285"/>
      <c r="K24" s="283"/>
      <c r="L24" s="285"/>
      <c r="M24" s="104"/>
      <c r="N24" s="285"/>
      <c r="O24" s="283"/>
      <c r="P24" s="99"/>
      <c r="Q24" s="285"/>
      <c r="R24" s="283"/>
      <c r="S24" s="285"/>
      <c r="T24" s="283"/>
      <c r="U24" s="285"/>
      <c r="V24" s="283"/>
      <c r="W24" s="283"/>
      <c r="X24" s="285"/>
      <c r="Y24" s="283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6" customHeight="1">
      <c r="A25" s="282"/>
      <c r="B25" s="283"/>
      <c r="C25" s="104"/>
      <c r="D25" s="283"/>
      <c r="E25" s="284"/>
      <c r="F25" s="99"/>
      <c r="G25" s="285"/>
      <c r="H25" s="286"/>
      <c r="I25" s="287"/>
      <c r="J25" s="285"/>
      <c r="K25" s="283"/>
      <c r="L25" s="285"/>
      <c r="M25" s="104"/>
      <c r="N25" s="285"/>
      <c r="O25" s="283"/>
      <c r="P25" s="99"/>
      <c r="Q25" s="285"/>
      <c r="R25" s="283"/>
      <c r="S25" s="285"/>
      <c r="T25" s="283"/>
      <c r="U25" s="285"/>
      <c r="V25" s="283"/>
      <c r="W25" s="283"/>
      <c r="X25" s="285"/>
      <c r="Y25" s="283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21" customHeight="1" thickBot="1">
      <c r="A26" s="609" t="s">
        <v>340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4.25" customHeight="1">
      <c r="A27" s="551"/>
      <c r="B27" s="548" t="s">
        <v>30</v>
      </c>
      <c r="C27" s="611" t="s">
        <v>192</v>
      </c>
      <c r="D27" s="594" t="s">
        <v>32</v>
      </c>
      <c r="E27" s="613" t="s">
        <v>5</v>
      </c>
      <c r="F27" s="563"/>
      <c r="G27" s="565"/>
      <c r="H27" s="548" t="s">
        <v>33</v>
      </c>
      <c r="I27" s="563"/>
      <c r="J27" s="564"/>
      <c r="K27" s="546" t="s">
        <v>193</v>
      </c>
      <c r="L27" s="565"/>
      <c r="M27" s="548" t="s">
        <v>8</v>
      </c>
      <c r="N27" s="564"/>
      <c r="O27" s="546" t="s">
        <v>194</v>
      </c>
      <c r="P27" s="563"/>
      <c r="Q27" s="565"/>
      <c r="R27" s="548" t="s">
        <v>35</v>
      </c>
      <c r="S27" s="564"/>
      <c r="T27" s="546" t="s">
        <v>195</v>
      </c>
      <c r="U27" s="565"/>
      <c r="V27" s="548" t="s">
        <v>9</v>
      </c>
      <c r="W27" s="563"/>
      <c r="X27" s="564"/>
      <c r="Y27" s="551" t="s">
        <v>40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3.5" customHeight="1" thickBot="1">
      <c r="A28" s="577"/>
      <c r="B28" s="610"/>
      <c r="C28" s="581"/>
      <c r="D28" s="612"/>
      <c r="E28" s="243" t="s">
        <v>41</v>
      </c>
      <c r="F28" s="132" t="s">
        <v>42</v>
      </c>
      <c r="G28" s="142" t="s">
        <v>43</v>
      </c>
      <c r="H28" s="251" t="s">
        <v>41</v>
      </c>
      <c r="I28" s="132" t="s">
        <v>42</v>
      </c>
      <c r="J28" s="151" t="s">
        <v>43</v>
      </c>
      <c r="K28" s="141" t="s">
        <v>41</v>
      </c>
      <c r="L28" s="142" t="s">
        <v>43</v>
      </c>
      <c r="M28" s="131" t="s">
        <v>41</v>
      </c>
      <c r="N28" s="151" t="s">
        <v>43</v>
      </c>
      <c r="O28" s="243" t="s">
        <v>41</v>
      </c>
      <c r="P28" s="132" t="s">
        <v>42</v>
      </c>
      <c r="Q28" s="142" t="s">
        <v>43</v>
      </c>
      <c r="R28" s="131" t="s">
        <v>41</v>
      </c>
      <c r="S28" s="151" t="s">
        <v>43</v>
      </c>
      <c r="T28" s="141" t="s">
        <v>41</v>
      </c>
      <c r="U28" s="142" t="s">
        <v>43</v>
      </c>
      <c r="V28" s="131" t="s">
        <v>41</v>
      </c>
      <c r="W28" s="133" t="s">
        <v>43</v>
      </c>
      <c r="X28" s="151" t="s">
        <v>43</v>
      </c>
      <c r="Y28" s="577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2.75" customHeight="1">
      <c r="A29" s="614">
        <v>1</v>
      </c>
      <c r="B29" s="289" t="s">
        <v>243</v>
      </c>
      <c r="C29" s="290" t="s">
        <v>215</v>
      </c>
      <c r="D29" s="291" t="s">
        <v>244</v>
      </c>
      <c r="E29" s="78">
        <v>11.46</v>
      </c>
      <c r="F29" s="79" t="s">
        <v>207</v>
      </c>
      <c r="G29" s="80">
        <f>IF(E29="",0,ROUNDDOWN((POWER(('[2]Konst'!$C$4-$E29),'[2]Konst'!$D$4))*'[2]Konst'!$B$4,0))</f>
        <v>761</v>
      </c>
      <c r="H29" s="81" t="s">
        <v>245</v>
      </c>
      <c r="I29" s="79" t="s">
        <v>126</v>
      </c>
      <c r="J29" s="82">
        <f>IF(H29="",0,ROUNDDOWN((POWER((($H29*100)-'[2]Konst'!$C$13),'[2]Konst'!$D$13))*'[2]Konst'!$B$13,0))</f>
        <v>655</v>
      </c>
      <c r="K29" s="83" t="s">
        <v>246</v>
      </c>
      <c r="L29" s="80">
        <f>IF(K29="",0,ROUNDDOWN((POWER(($K29-'[2]Konst'!$C$14),'[2]Konst'!$D$14))*'[2]Konst'!$B$14,0))</f>
        <v>483</v>
      </c>
      <c r="M29" s="81" t="s">
        <v>247</v>
      </c>
      <c r="N29" s="82">
        <f>IF(M29="",0,ROUNDDOWN((POWER(('[2]Konst'!$C$7-$M29),'[2]Konst'!$D$7))*'[2]Konst'!$B$7,0))</f>
        <v>556</v>
      </c>
      <c r="O29" s="83" t="s">
        <v>248</v>
      </c>
      <c r="P29" s="79" t="s">
        <v>49</v>
      </c>
      <c r="Q29" s="80">
        <f>IF(O29="",0,ROUNDDOWN((POWER(('[2]Konst'!$C$10-$O29),'[2]Konst'!$D$10))*'[2]Konst'!$B$10,0))</f>
        <v>937</v>
      </c>
      <c r="R29" s="81" t="s">
        <v>249</v>
      </c>
      <c r="S29" s="82">
        <f>IF(R29="",0,ROUNDDOWN((POWER((($R29*100)-'[2]Konst'!$C$11),'[2]Konst'!$D$11))*'[2]Konst'!$B$11,0))</f>
        <v>610</v>
      </c>
      <c r="T29" s="83" t="s">
        <v>250</v>
      </c>
      <c r="U29" s="80">
        <f>IF(T29="",0,ROUNDDOWN((POWER(($T29-'[2]Konst'!$C$16),'[2]Konst'!$D$16))*'[2]Konst'!$B$16,0))</f>
        <v>378</v>
      </c>
      <c r="V29" s="81" t="s">
        <v>251</v>
      </c>
      <c r="W29" s="84">
        <f>VALUE(60*MID(V29,1,1))+VALUE(MID(V29,3,2))+VALUE(MID(V29,6,2)/100)</f>
        <v>201.96</v>
      </c>
      <c r="X29" s="82">
        <f>IF(V29="",0,ROUNDDOWN((POWER(('[2]Konst'!$C$8-$W29),'[2]Konst'!$D$8))*'[2]Konst'!$B$8,0))</f>
        <v>465</v>
      </c>
      <c r="Y29" s="292">
        <f>SUM(G29,J29,L29,N29,S29,Q29,U29,X29)</f>
        <v>4845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ht="12.75" customHeight="1">
      <c r="A30" s="608"/>
      <c r="B30" s="293" t="s">
        <v>252</v>
      </c>
      <c r="C30" s="47" t="s">
        <v>215</v>
      </c>
      <c r="D30" s="85" t="s">
        <v>244</v>
      </c>
      <c r="E30" s="86">
        <v>11.81</v>
      </c>
      <c r="F30" s="87" t="s">
        <v>207</v>
      </c>
      <c r="G30" s="88">
        <f>IF(E30="",0,ROUNDDOWN((POWER(('[2]Konst'!$C$4-$E30),'[2]Konst'!$D$4))*'[2]Konst'!$B$4,0))</f>
        <v>689</v>
      </c>
      <c r="H30" s="89" t="s">
        <v>253</v>
      </c>
      <c r="I30" s="87" t="s">
        <v>47</v>
      </c>
      <c r="J30" s="90">
        <f>IF(H30="",0,ROUNDDOWN((POWER((($H30*100)-'[2]Konst'!$C$13),'[2]Konst'!$D$13))*'[2]Konst'!$B$13,0))</f>
        <v>498</v>
      </c>
      <c r="K30" s="91" t="s">
        <v>246</v>
      </c>
      <c r="L30" s="88">
        <f>IF(K30="",0,ROUNDDOWN((POWER(($K30-'[2]Konst'!$C$14),'[2]Konst'!$D$14))*'[2]Konst'!$B$14,0))</f>
        <v>483</v>
      </c>
      <c r="M30" s="89" t="s">
        <v>254</v>
      </c>
      <c r="N30" s="90">
        <f>IF(M30="",0,ROUNDDOWN((POWER(('[2]Konst'!$C$7-$M30),'[2]Konst'!$D$7))*'[2]Konst'!$B$7,0))</f>
        <v>717</v>
      </c>
      <c r="O30" s="91" t="s">
        <v>255</v>
      </c>
      <c r="P30" s="87" t="s">
        <v>49</v>
      </c>
      <c r="Q30" s="88">
        <f>IF(O30="",0,ROUNDDOWN((POWER(('[2]Konst'!$C$10-$O30),'[2]Konst'!$D$10))*'[2]Konst'!$B$10,0))</f>
        <v>706</v>
      </c>
      <c r="R30" s="89" t="s">
        <v>229</v>
      </c>
      <c r="S30" s="90">
        <f>IF(R30="",0,ROUNDDOWN((POWER((($R30*100)-'[2]Konst'!$C$11),'[2]Konst'!$D$11))*'[2]Konst'!$B$11,0))</f>
        <v>536</v>
      </c>
      <c r="T30" s="91" t="s">
        <v>256</v>
      </c>
      <c r="U30" s="88">
        <f>IF(T30="",0,ROUNDDOWN((POWER(($T30-'[2]Konst'!$C$16),'[2]Konst'!$D$16))*'[2]Konst'!$B$16,0))</f>
        <v>325</v>
      </c>
      <c r="V30" s="89" t="s">
        <v>257</v>
      </c>
      <c r="W30" s="92">
        <f>VALUE(60*MID(V30,1,1))+VALUE(MID(V30,3,2))+VALUE(MID(V30,6,2)/100)</f>
        <v>176.42</v>
      </c>
      <c r="X30" s="90">
        <f>IF(V30="",0,ROUNDDOWN((POWER(('[2]Konst'!$C$8-$W30),'[2]Konst'!$D$8))*'[2]Konst'!$B$8,0))</f>
        <v>700</v>
      </c>
      <c r="Y30" s="266">
        <f>SUM(G30,J30,L30,N30,S30,Q30,U30,X30)</f>
        <v>4654</v>
      </c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</row>
    <row r="31" spans="1:35" ht="12.75" customHeight="1">
      <c r="A31" s="608"/>
      <c r="B31" s="293" t="s">
        <v>266</v>
      </c>
      <c r="C31" s="47" t="s">
        <v>215</v>
      </c>
      <c r="D31" s="85" t="s">
        <v>244</v>
      </c>
      <c r="E31" s="86">
        <v>12.23</v>
      </c>
      <c r="F31" s="87" t="s">
        <v>234</v>
      </c>
      <c r="G31" s="88">
        <f>IF(E31="",0,ROUNDDOWN((POWER(('[2]Konst'!$C$4-$E31),'[2]Konst'!$D$4))*'[2]Konst'!$B$4,0))</f>
        <v>606</v>
      </c>
      <c r="H31" s="89" t="s">
        <v>267</v>
      </c>
      <c r="I31" s="87" t="s">
        <v>217</v>
      </c>
      <c r="J31" s="90">
        <f>IF(H31="",0,ROUNDDOWN((POWER((($H31*100)-'[2]Konst'!$C$13),'[2]Konst'!$D$13))*'[2]Konst'!$B$13,0))</f>
        <v>548</v>
      </c>
      <c r="K31" s="91" t="s">
        <v>268</v>
      </c>
      <c r="L31" s="88">
        <f>IF(K31="",0,ROUNDDOWN((POWER(($K31-'[2]Konst'!$C$14),'[2]Konst'!$D$14))*'[2]Konst'!$B$14,0))</f>
        <v>395</v>
      </c>
      <c r="M31" s="89" t="s">
        <v>269</v>
      </c>
      <c r="N31" s="90">
        <f>IF(M31="",0,ROUNDDOWN((POWER(('[2]Konst'!$C$7-$M31),'[2]Konst'!$D$7))*'[2]Konst'!$B$7,0))</f>
        <v>534</v>
      </c>
      <c r="O31" s="91" t="s">
        <v>270</v>
      </c>
      <c r="P31" s="87" t="s">
        <v>49</v>
      </c>
      <c r="Q31" s="88">
        <f>IF(O31="",0,ROUNDDOWN((POWER(('[2]Konst'!$C$10-$O31),'[2]Konst'!$D$10))*'[2]Konst'!$B$10,0))</f>
        <v>592</v>
      </c>
      <c r="R31" s="89" t="s">
        <v>249</v>
      </c>
      <c r="S31" s="90">
        <f>IF(R31="",0,ROUNDDOWN((POWER((($R31*100)-'[2]Konst'!$C$11),'[2]Konst'!$D$11))*'[2]Konst'!$B$11,0))</f>
        <v>610</v>
      </c>
      <c r="T31" s="91" t="s">
        <v>271</v>
      </c>
      <c r="U31" s="88">
        <f>IF(T31="",0,ROUNDDOWN((POWER(($T31-'[2]Konst'!$C$16),'[2]Konst'!$D$16))*'[2]Konst'!$B$16,0))</f>
        <v>384</v>
      </c>
      <c r="V31" s="89" t="s">
        <v>272</v>
      </c>
      <c r="W31" s="92">
        <f>VALUE(60*MID(V31,1,1))+VALUE(MID(V31,3,2))+VALUE(MID(V31,6,2)/100)</f>
        <v>181.27</v>
      </c>
      <c r="X31" s="90">
        <f>IF(V31="",0,ROUNDDOWN((POWER(('[2]Konst'!$C$8-$W31),'[2]Konst'!$D$8))*'[2]Konst'!$B$8,0))</f>
        <v>652</v>
      </c>
      <c r="Y31" s="266">
        <f>SUM(G31,J31,L31,N31,S31,Q31,U31,X31)</f>
        <v>4321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ht="13.5" customHeight="1" thickBot="1">
      <c r="A32" s="598"/>
      <c r="B32" s="294" t="s">
        <v>40</v>
      </c>
      <c r="C32" s="93"/>
      <c r="D32" s="295"/>
      <c r="E32" s="95"/>
      <c r="F32" s="94"/>
      <c r="G32" s="102"/>
      <c r="H32" s="103"/>
      <c r="I32" s="94"/>
      <c r="J32" s="102"/>
      <c r="K32" s="103"/>
      <c r="L32" s="102"/>
      <c r="M32" s="103"/>
      <c r="N32" s="102"/>
      <c r="O32" s="103"/>
      <c r="P32" s="94"/>
      <c r="Q32" s="102"/>
      <c r="R32" s="103"/>
      <c r="S32" s="102"/>
      <c r="T32" s="103"/>
      <c r="U32" s="102"/>
      <c r="V32" s="103"/>
      <c r="W32" s="95"/>
      <c r="X32" s="102"/>
      <c r="Y32" s="296">
        <f>SUM(Y29:Y31)</f>
        <v>13820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2.75" customHeight="1" thickBot="1">
      <c r="A33" s="297" t="s">
        <v>113</v>
      </c>
      <c r="B33" s="271" t="s">
        <v>296</v>
      </c>
      <c r="C33" s="272"/>
      <c r="D33" s="273"/>
      <c r="E33" s="298"/>
      <c r="F33" s="299"/>
      <c r="G33" s="300">
        <f>IF(E33="",0,ROUNDDOWN((POWER(('[2]Konst'!$C$4-$E33),'[2]Konst'!$D$4))*'[2]Konst'!$B$4,0))</f>
        <v>0</v>
      </c>
      <c r="H33" s="301"/>
      <c r="I33" s="299"/>
      <c r="J33" s="300">
        <f>IF(H33="",0,ROUNDDOWN((POWER((($H33*100)-'[2]Konst'!$C$13),'[2]Konst'!$D$13))*'[2]Konst'!$B$13,0))</f>
        <v>0</v>
      </c>
      <c r="K33" s="301"/>
      <c r="L33" s="300">
        <f>IF(K33="",0,ROUNDDOWN((POWER(($K33-'[2]Konst'!$C$14),'[2]Konst'!$D$14))*'[2]Konst'!$B$14,0))</f>
        <v>0</v>
      </c>
      <c r="M33" s="301"/>
      <c r="N33" s="300">
        <f>IF(M33="",0,ROUNDDOWN((POWER(('[2]Konst'!$C$7-$M33),'[2]Konst'!$D$7))*'[2]Konst'!$B$7,0))</f>
        <v>0</v>
      </c>
      <c r="O33" s="301"/>
      <c r="P33" s="299"/>
      <c r="Q33" s="300">
        <f>IF(O33="",0,ROUNDDOWN((POWER(('[2]Konst'!$C$10-$O33),'[2]Konst'!$D$10))*'[2]Konst'!$B$10,0))</f>
        <v>0</v>
      </c>
      <c r="R33" s="301"/>
      <c r="S33" s="300">
        <f>IF(R33="",0,ROUNDDOWN((POWER((($R33*100)-'[2]Konst'!$C$11),'[2]Konst'!$D$11))*'[2]Konst'!$B$11,0))</f>
        <v>0</v>
      </c>
      <c r="T33" s="301"/>
      <c r="U33" s="300">
        <f>IF(T33="",0,ROUNDDOWN((POWER(($T33-'[2]Konst'!$C$16),'[2]Konst'!$D$16))*'[2]Konst'!$B$16,0))</f>
        <v>0</v>
      </c>
      <c r="V33" s="301"/>
      <c r="W33" s="298" t="e">
        <f>VALUE(60*MID(V33,1,1))+VALUE(MID(V33,3,2))+VALUE(MID(V33,6,2)/100)</f>
        <v>#VALUE!</v>
      </c>
      <c r="X33" s="300">
        <f>IF(V33="",0,ROUNDDOWN((POWER(('[2]Konst'!$C$8-$W33),'[2]Konst'!$D$8))*'[2]Konst'!$B$8,0))</f>
        <v>0</v>
      </c>
      <c r="Y33" s="302">
        <f>SUM(G33,J33,L33,N33,S33,Q33,U33,X33)</f>
        <v>0</v>
      </c>
      <c r="Z33" s="45"/>
      <c r="AA33" s="45" t="s">
        <v>909</v>
      </c>
      <c r="AB33" s="45"/>
      <c r="AC33" s="45"/>
      <c r="AD33" s="45"/>
      <c r="AE33" s="45"/>
      <c r="AF33" s="45"/>
      <c r="AG33" s="45"/>
      <c r="AH33" s="45"/>
      <c r="AI33" s="45"/>
    </row>
    <row r="34" spans="5:35" ht="13.5" customHeight="1" thickBot="1">
      <c r="E34" s="303"/>
      <c r="F34" s="59"/>
      <c r="G34" s="304"/>
      <c r="H34" s="303"/>
      <c r="I34" s="59"/>
      <c r="J34" s="304"/>
      <c r="K34" s="305"/>
      <c r="L34" s="304"/>
      <c r="M34" s="305"/>
      <c r="N34" s="304"/>
      <c r="O34" s="303"/>
      <c r="P34" s="59"/>
      <c r="Q34" s="304"/>
      <c r="R34" s="305"/>
      <c r="S34" s="304"/>
      <c r="T34" s="305"/>
      <c r="U34" s="304"/>
      <c r="V34" s="305"/>
      <c r="W34" s="60"/>
      <c r="X34" s="304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t="12.75" customHeight="1">
      <c r="A35" s="607">
        <v>2</v>
      </c>
      <c r="B35" s="253" t="s">
        <v>205</v>
      </c>
      <c r="C35" s="254" t="s">
        <v>197</v>
      </c>
      <c r="D35" s="255" t="s">
        <v>206</v>
      </c>
      <c r="E35" s="256">
        <v>11.39</v>
      </c>
      <c r="F35" s="257" t="s">
        <v>207</v>
      </c>
      <c r="G35" s="258">
        <f>IF(E35="",0,ROUNDDOWN((POWER(('[2]Konst'!$C$4-$E35),'[2]Konst'!$D$4))*'[2]Konst'!$B$4,0))</f>
        <v>776</v>
      </c>
      <c r="H35" s="259" t="s">
        <v>208</v>
      </c>
      <c r="I35" s="257" t="s">
        <v>53</v>
      </c>
      <c r="J35" s="260">
        <f>IF(H35="",0,ROUNDDOWN((POWER((($H35*100)-'[2]Konst'!$C$13),'[2]Konst'!$D$13))*'[2]Konst'!$B$13,0))</f>
        <v>732</v>
      </c>
      <c r="K35" s="261" t="s">
        <v>209</v>
      </c>
      <c r="L35" s="258">
        <f>IF(K35="",0,ROUNDDOWN((POWER(($K35-'[2]Konst'!$C$14),'[2]Konst'!$D$14))*'[2]Konst'!$B$14,0))</f>
        <v>596</v>
      </c>
      <c r="M35" s="259" t="s">
        <v>210</v>
      </c>
      <c r="N35" s="260">
        <f>IF(M35="",0,ROUNDDOWN((POWER(('[2]Konst'!$C$7-$M35),'[2]Konst'!$D$7))*'[2]Konst'!$B$7,0))</f>
        <v>529</v>
      </c>
      <c r="O35" s="261" t="s">
        <v>108</v>
      </c>
      <c r="P35" s="257" t="s">
        <v>49</v>
      </c>
      <c r="Q35" s="258">
        <f>IF(O35="",0,ROUNDDOWN((POWER(('[2]Konst'!$C$10-$O35),'[2]Konst'!$D$10))*'[2]Konst'!$B$10,0))</f>
        <v>775</v>
      </c>
      <c r="R35" s="259" t="s">
        <v>211</v>
      </c>
      <c r="S35" s="260">
        <f>IF(R35="",0,ROUNDDOWN((POWER((($R35*100)-'[2]Konst'!$C$11),'[2]Konst'!$D$11))*'[2]Konst'!$B$11,0))</f>
        <v>585</v>
      </c>
      <c r="T35" s="261" t="s">
        <v>212</v>
      </c>
      <c r="U35" s="258">
        <f>IF(T35="",0,ROUNDDOWN((POWER(($T35-'[2]Konst'!$C$16),'[2]Konst'!$D$16))*'[2]Konst'!$B$16,0))</f>
        <v>505</v>
      </c>
      <c r="V35" s="259" t="s">
        <v>213</v>
      </c>
      <c r="W35" s="262">
        <f>VALUE(60*MID(V35,1,1))+VALUE(MID(V35,3,2))+VALUE(MID(V35,6,2)/100)</f>
        <v>187.25</v>
      </c>
      <c r="X35" s="260">
        <f>IF(V35="",0,ROUNDDOWN((POWER(('[2]Konst'!$C$8-$W35),'[2]Konst'!$D$8))*'[2]Konst'!$B$8,0))</f>
        <v>595</v>
      </c>
      <c r="Y35" s="263">
        <f>SUM(G35,J35,L35,N35,S35,Q35,U35,X35)</f>
        <v>5093</v>
      </c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</row>
    <row r="36" spans="1:35" ht="12.75" customHeight="1">
      <c r="A36" s="608"/>
      <c r="B36" s="265" t="s">
        <v>224</v>
      </c>
      <c r="C36" s="47" t="s">
        <v>197</v>
      </c>
      <c r="D36" s="46" t="s">
        <v>206</v>
      </c>
      <c r="E36" s="86">
        <v>11.71</v>
      </c>
      <c r="F36" s="87" t="s">
        <v>207</v>
      </c>
      <c r="G36" s="88">
        <f>IF(E36="",0,ROUNDDOWN((POWER(('[2]Konst'!$C$4-$E36),'[2]Konst'!$D$4))*'[2]Konst'!$B$4,0))</f>
        <v>709</v>
      </c>
      <c r="H36" s="89" t="s">
        <v>225</v>
      </c>
      <c r="I36" s="87" t="s">
        <v>207</v>
      </c>
      <c r="J36" s="90">
        <f>IF(H36="",0,ROUNDDOWN((POWER((($H36*100)-'[2]Konst'!$C$13),'[2]Konst'!$D$13))*'[2]Konst'!$B$13,0))</f>
        <v>670</v>
      </c>
      <c r="K36" s="91" t="s">
        <v>226</v>
      </c>
      <c r="L36" s="88">
        <f>IF(K36="",0,ROUNDDOWN((POWER(($K36-'[2]Konst'!$C$14),'[2]Konst'!$D$14))*'[2]Konst'!$B$14,0))</f>
        <v>501</v>
      </c>
      <c r="M36" s="89" t="s">
        <v>227</v>
      </c>
      <c r="N36" s="90">
        <f>IF(M36="",0,ROUNDDOWN((POWER(('[2]Konst'!$C$7-$M36),'[2]Konst'!$D$7))*'[2]Konst'!$B$7,0))</f>
        <v>642</v>
      </c>
      <c r="O36" s="91" t="s">
        <v>228</v>
      </c>
      <c r="P36" s="87" t="s">
        <v>49</v>
      </c>
      <c r="Q36" s="88">
        <f>IF(O36="",0,ROUNDDOWN((POWER(('[2]Konst'!$C$10-$O36),'[2]Konst'!$D$10))*'[2]Konst'!$B$10,0))</f>
        <v>852</v>
      </c>
      <c r="R36" s="89" t="s">
        <v>229</v>
      </c>
      <c r="S36" s="90">
        <f>IF(R36="",0,ROUNDDOWN((POWER((($R36*100)-'[2]Konst'!$C$11),'[2]Konst'!$D$11))*'[2]Konst'!$B$11,0))</f>
        <v>536</v>
      </c>
      <c r="T36" s="91" t="s">
        <v>230</v>
      </c>
      <c r="U36" s="88">
        <f>IF(T36="",0,ROUNDDOWN((POWER(($T36-'[2]Konst'!$C$16),'[2]Konst'!$D$16))*'[2]Konst'!$B$16,0))</f>
        <v>385</v>
      </c>
      <c r="V36" s="89" t="s">
        <v>231</v>
      </c>
      <c r="W36" s="92">
        <f>VALUE(60*MID(V36,1,1))+VALUE(MID(V36,3,2))+VALUE(MID(V36,6,2)/100)</f>
        <v>175.68</v>
      </c>
      <c r="X36" s="90">
        <f>IF(V36="",0,ROUNDDOWN((POWER(('[2]Konst'!$C$8-$W36),'[2]Konst'!$D$8))*'[2]Konst'!$B$8,0))</f>
        <v>707</v>
      </c>
      <c r="Y36" s="266">
        <f>SUM(G36,J36,L36,N36,S36,Q36,U36,X36)</f>
        <v>5002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2.75" customHeight="1">
      <c r="A37" s="608"/>
      <c r="B37" s="265" t="s">
        <v>324</v>
      </c>
      <c r="C37" s="47" t="s">
        <v>197</v>
      </c>
      <c r="D37" s="46" t="s">
        <v>206</v>
      </c>
      <c r="E37" s="86">
        <v>13.36</v>
      </c>
      <c r="F37" s="87" t="s">
        <v>47</v>
      </c>
      <c r="G37" s="88">
        <f>IF(E37="",0,ROUNDDOWN((POWER(('[2]Konst'!$C$4-$E37),'[2]Konst'!$D$4))*'[2]Konst'!$B$4,0))</f>
        <v>409</v>
      </c>
      <c r="H37" s="89" t="s">
        <v>325</v>
      </c>
      <c r="I37" s="87" t="s">
        <v>275</v>
      </c>
      <c r="J37" s="90">
        <f>IF(H37="",0,ROUNDDOWN((POWER((($H37*100)-'[2]Konst'!$C$13),'[2]Konst'!$D$13))*'[2]Konst'!$B$13,0))</f>
        <v>459</v>
      </c>
      <c r="K37" s="91" t="s">
        <v>326</v>
      </c>
      <c r="L37" s="88">
        <f>IF(K37="",0,ROUNDDOWN((POWER(($K37-'[2]Konst'!$C$14),'[2]Konst'!$D$14))*'[2]Konst'!$B$14,0))</f>
        <v>425</v>
      </c>
      <c r="M37" s="89" t="s">
        <v>327</v>
      </c>
      <c r="N37" s="90">
        <f>IF(M37="",0,ROUNDDOWN((POWER(('[2]Konst'!$C$7-$M37),'[2]Konst'!$D$7))*'[2]Konst'!$B$7,0))</f>
        <v>371</v>
      </c>
      <c r="O37" s="91" t="s">
        <v>328</v>
      </c>
      <c r="P37" s="87" t="s">
        <v>152</v>
      </c>
      <c r="Q37" s="88">
        <f>IF(O37="",0,ROUNDDOWN((POWER(('[2]Konst'!$C$10-$O37),'[2]Konst'!$D$10))*'[2]Konst'!$B$10,0))</f>
        <v>293</v>
      </c>
      <c r="R37" s="89" t="s">
        <v>307</v>
      </c>
      <c r="S37" s="90">
        <f>IF(R37="",0,ROUNDDOWN((POWER((($R37*100)-'[2]Konst'!$C$11),'[2]Konst'!$D$11))*'[2]Konst'!$B$11,0))</f>
        <v>441</v>
      </c>
      <c r="T37" s="91" t="s">
        <v>329</v>
      </c>
      <c r="U37" s="88">
        <f>IF(T37="",0,ROUNDDOWN((POWER(($T37-'[2]Konst'!$C$16),'[2]Konst'!$D$16))*'[2]Konst'!$B$16,0))</f>
        <v>215</v>
      </c>
      <c r="V37" s="89" t="s">
        <v>330</v>
      </c>
      <c r="W37" s="92">
        <f>VALUE(60*MID(V37,1,1))+VALUE(MID(V37,3,2))+VALUE(MID(V37,6,2)/100)</f>
        <v>192.79</v>
      </c>
      <c r="X37" s="90">
        <f>IF(V37="",0,ROUNDDOWN((POWER(('[2]Konst'!$C$8-$W37),'[2]Konst'!$D$8))*'[2]Konst'!$B$8,0))</f>
        <v>544</v>
      </c>
      <c r="Y37" s="266">
        <f>SUM(G37,J37,L37,N37,S37,Q37,U37,X37)</f>
        <v>3157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3.5" customHeight="1" thickBot="1">
      <c r="A38" s="608"/>
      <c r="B38" s="306" t="s">
        <v>40</v>
      </c>
      <c r="C38" s="93"/>
      <c r="D38" s="295"/>
      <c r="E38" s="95"/>
      <c r="F38" s="94"/>
      <c r="G38" s="102"/>
      <c r="H38" s="103"/>
      <c r="I38" s="94"/>
      <c r="J38" s="102"/>
      <c r="K38" s="103"/>
      <c r="L38" s="102"/>
      <c r="M38" s="103"/>
      <c r="N38" s="102"/>
      <c r="O38" s="103"/>
      <c r="P38" s="94"/>
      <c r="Q38" s="102"/>
      <c r="R38" s="103"/>
      <c r="S38" s="102"/>
      <c r="T38" s="103"/>
      <c r="U38" s="102"/>
      <c r="V38" s="103"/>
      <c r="W38" s="95"/>
      <c r="X38" s="102"/>
      <c r="Y38" s="296">
        <f>SUM(Y35:Y37)</f>
        <v>13252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2.75" customHeight="1" thickBot="1">
      <c r="A39" s="297" t="s">
        <v>113</v>
      </c>
      <c r="B39" s="307"/>
      <c r="C39" s="308"/>
      <c r="D39" s="309"/>
      <c r="E39" s="298"/>
      <c r="F39" s="299"/>
      <c r="G39" s="300">
        <f>IF(E39="",0,ROUNDDOWN((POWER(('[2]Konst'!$C$4-$E39),'[2]Konst'!$D$4))*'[2]Konst'!$B$4,0))</f>
        <v>0</v>
      </c>
      <c r="H39" s="301"/>
      <c r="I39" s="299"/>
      <c r="J39" s="300">
        <f>IF(H39="",0,ROUNDDOWN((POWER((($H39*100)-'[2]Konst'!$C$13),'[2]Konst'!$D$13))*'[2]Konst'!$B$13,0))</f>
        <v>0</v>
      </c>
      <c r="K39" s="301"/>
      <c r="L39" s="300">
        <f>IF(K39="",0,ROUNDDOWN((POWER(($K39-'[2]Konst'!$C$14),'[2]Konst'!$D$14))*'[2]Konst'!$B$14,0))</f>
        <v>0</v>
      </c>
      <c r="M39" s="301"/>
      <c r="N39" s="300">
        <f>IF(M39="",0,ROUNDDOWN((POWER(('[2]Konst'!$C$7-$M39),'[2]Konst'!$D$7))*'[2]Konst'!$B$7,0))</f>
        <v>0</v>
      </c>
      <c r="O39" s="301"/>
      <c r="P39" s="299"/>
      <c r="Q39" s="300">
        <f>IF(O39="",0,ROUNDDOWN((POWER(('[2]Konst'!$C$10-$O39),'[2]Konst'!$D$10))*'[2]Konst'!$B$10,0))</f>
        <v>0</v>
      </c>
      <c r="R39" s="301"/>
      <c r="S39" s="300">
        <f>IF(R39="",0,ROUNDDOWN((POWER((($R39*100)-'[2]Konst'!$C$11),'[2]Konst'!$D$11))*'[2]Konst'!$B$11,0))</f>
        <v>0</v>
      </c>
      <c r="T39" s="301"/>
      <c r="U39" s="300">
        <f>IF(T39="",0,ROUNDDOWN((POWER(($T39-'[2]Konst'!$C$16),'[2]Konst'!$D$16))*'[2]Konst'!$B$16,0))</f>
        <v>0</v>
      </c>
      <c r="V39" s="301"/>
      <c r="W39" s="298" t="e">
        <f>VALUE(60*MID(V39,1,1))+VALUE(MID(V39,3,2))+VALUE(MID(V39,6,2)/100)</f>
        <v>#VALUE!</v>
      </c>
      <c r="X39" s="300">
        <f>IF(V39="",0,ROUNDDOWN((POWER(('[2]Konst'!$C$8-$W39),'[2]Konst'!$D$8))*'[2]Konst'!$B$8,0))</f>
        <v>0</v>
      </c>
      <c r="Y39" s="302">
        <f>SUM(G39,J39,L39,N39,S39,Q39,U39,X39)</f>
        <v>0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 customHeight="1" thickBot="1">
      <c r="A40" s="310"/>
      <c r="B40" s="311"/>
      <c r="C40" s="312"/>
      <c r="D40" s="311"/>
      <c r="E40" s="221"/>
      <c r="F40" s="222"/>
      <c r="G40" s="223"/>
      <c r="H40" s="224"/>
      <c r="I40" s="222"/>
      <c r="J40" s="223"/>
      <c r="K40" s="224"/>
      <c r="L40" s="223"/>
      <c r="M40" s="224"/>
      <c r="N40" s="223"/>
      <c r="O40" s="224"/>
      <c r="P40" s="222"/>
      <c r="Q40" s="223"/>
      <c r="R40" s="224"/>
      <c r="S40" s="223"/>
      <c r="T40" s="224"/>
      <c r="U40" s="223"/>
      <c r="V40" s="224"/>
      <c r="W40" s="221"/>
      <c r="X40" s="223"/>
      <c r="Y40" s="313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2.75" customHeight="1">
      <c r="A41" s="607">
        <v>3</v>
      </c>
      <c r="B41" s="253" t="s">
        <v>232</v>
      </c>
      <c r="C41" s="254" t="s">
        <v>197</v>
      </c>
      <c r="D41" s="255" t="s">
        <v>233</v>
      </c>
      <c r="E41" s="256">
        <v>11.82</v>
      </c>
      <c r="F41" s="257" t="s">
        <v>234</v>
      </c>
      <c r="G41" s="258">
        <f>IF(E41="",0,ROUNDDOWN((POWER(('[2]Konst'!$C$4-$E41),'[2]Konst'!$D$4))*'[2]Konst'!$B$4,0))</f>
        <v>687</v>
      </c>
      <c r="H41" s="259" t="s">
        <v>235</v>
      </c>
      <c r="I41" s="257" t="s">
        <v>236</v>
      </c>
      <c r="J41" s="260">
        <f>IF(H41="",0,ROUNDDOWN((POWER((($H41*100)-'[2]Konst'!$C$13),'[2]Konst'!$D$13))*'[2]Konst'!$B$13,0))</f>
        <v>527</v>
      </c>
      <c r="K41" s="261" t="s">
        <v>237</v>
      </c>
      <c r="L41" s="258">
        <f>IF(K41="",0,ROUNDDOWN((POWER(($K41-'[2]Konst'!$C$14),'[2]Konst'!$D$14))*'[2]Konst'!$B$14,0))</f>
        <v>571</v>
      </c>
      <c r="M41" s="259" t="s">
        <v>238</v>
      </c>
      <c r="N41" s="260">
        <f>IF(M41="",0,ROUNDDOWN((POWER(('[2]Konst'!$C$7-$M41),'[2]Konst'!$D$7))*'[2]Konst'!$B$7,0))</f>
        <v>693</v>
      </c>
      <c r="O41" s="261" t="s">
        <v>239</v>
      </c>
      <c r="P41" s="257" t="s">
        <v>152</v>
      </c>
      <c r="Q41" s="258">
        <f>IF(O41="",0,ROUNDDOWN((POWER(('[2]Konst'!$C$10-$O41),'[2]Konst'!$D$10))*'[2]Konst'!$B$10,0))</f>
        <v>695</v>
      </c>
      <c r="R41" s="259" t="s">
        <v>240</v>
      </c>
      <c r="S41" s="260">
        <f>IF(R41="",0,ROUNDDOWN((POWER((($R41*100)-'[2]Konst'!$C$11),'[2]Konst'!$D$11))*'[2]Konst'!$B$11,0))</f>
        <v>740</v>
      </c>
      <c r="T41" s="261" t="s">
        <v>241</v>
      </c>
      <c r="U41" s="258">
        <f>IF(T41="",0,ROUNDDOWN((POWER(($T41-'[2]Konst'!$C$16),'[2]Konst'!$D$16))*'[2]Konst'!$B$16,0))</f>
        <v>354</v>
      </c>
      <c r="V41" s="259" t="s">
        <v>242</v>
      </c>
      <c r="W41" s="262">
        <f>VALUE(60*MID(V41,1,1))+VALUE(MID(V41,3,2))+VALUE(MID(V41,6,2)/100)</f>
        <v>184.28</v>
      </c>
      <c r="X41" s="260">
        <f>IF(V41="",0,ROUNDDOWN((POWER(('[2]Konst'!$C$8-$W41),'[2]Konst'!$D$8))*'[2]Konst'!$B$8,0))</f>
        <v>623</v>
      </c>
      <c r="Y41" s="263">
        <f>SUM(G41,J41,L41,N41,S41,Q41,U41,X41)</f>
        <v>4890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2.75" customHeight="1">
      <c r="A42" s="608"/>
      <c r="B42" s="265" t="s">
        <v>273</v>
      </c>
      <c r="C42" s="47" t="s">
        <v>215</v>
      </c>
      <c r="D42" s="46" t="s">
        <v>233</v>
      </c>
      <c r="E42" s="86">
        <v>12.45</v>
      </c>
      <c r="F42" s="87" t="s">
        <v>234</v>
      </c>
      <c r="G42" s="88">
        <f>IF(E42="",0,ROUNDDOWN((POWER(('[2]Konst'!$C$4-$E42),'[2]Konst'!$D$4))*'[2]Konst'!$B$4,0))</f>
        <v>565</v>
      </c>
      <c r="H42" s="89" t="s">
        <v>274</v>
      </c>
      <c r="I42" s="87" t="s">
        <v>275</v>
      </c>
      <c r="J42" s="90">
        <f>IF(H42="",0,ROUNDDOWN((POWER((($H42*100)-'[2]Konst'!$C$13),'[2]Konst'!$D$13))*'[2]Konst'!$B$13,0))</f>
        <v>589</v>
      </c>
      <c r="K42" s="91" t="s">
        <v>276</v>
      </c>
      <c r="L42" s="88">
        <f>IF(K42="",0,ROUNDDOWN((POWER(($K42-'[2]Konst'!$C$14),'[2]Konst'!$D$14))*'[2]Konst'!$B$14,0))</f>
        <v>498</v>
      </c>
      <c r="M42" s="89" t="s">
        <v>277</v>
      </c>
      <c r="N42" s="90">
        <f>IF(M42="",0,ROUNDDOWN((POWER(('[2]Konst'!$C$7-$M42),'[2]Konst'!$D$7))*'[2]Konst'!$B$7,0))</f>
        <v>517</v>
      </c>
      <c r="O42" s="91" t="s">
        <v>278</v>
      </c>
      <c r="P42" s="87" t="s">
        <v>49</v>
      </c>
      <c r="Q42" s="88">
        <f>IF(O42="",0,ROUNDDOWN((POWER(('[2]Konst'!$C$10-$O42),'[2]Konst'!$D$10))*'[2]Konst'!$B$10,0))</f>
        <v>322</v>
      </c>
      <c r="R42" s="89" t="s">
        <v>263</v>
      </c>
      <c r="S42" s="90">
        <f>IF(R42="",0,ROUNDDOWN((POWER((($R42*100)-'[2]Konst'!$C$11),'[2]Konst'!$D$11))*'[2]Konst'!$B$11,0))</f>
        <v>488</v>
      </c>
      <c r="T42" s="91" t="s">
        <v>279</v>
      </c>
      <c r="U42" s="88">
        <f>IF(T42="",0,ROUNDDOWN((POWER(($T42-'[2]Konst'!$C$16),'[2]Konst'!$D$16))*'[2]Konst'!$B$16,0))</f>
        <v>414</v>
      </c>
      <c r="V42" s="89" t="s">
        <v>280</v>
      </c>
      <c r="W42" s="92">
        <f>VALUE(60*MID(V42,1,1))+VALUE(MID(V42,3,2))+VALUE(MID(V42,6,2)/100)</f>
        <v>188.98</v>
      </c>
      <c r="X42" s="90">
        <f>IF(V42="",0,ROUNDDOWN((POWER(('[2]Konst'!$C$8-$W42),'[2]Konst'!$D$8))*'[2]Konst'!$B$8,0))</f>
        <v>579</v>
      </c>
      <c r="Y42" s="266">
        <f>SUM(G42,J42,L42,N42,S42,Q42,U42,X42)</f>
        <v>3972</v>
      </c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2.75" customHeight="1">
      <c r="A43" s="608"/>
      <c r="B43" s="265" t="s">
        <v>281</v>
      </c>
      <c r="C43" s="47" t="s">
        <v>197</v>
      </c>
      <c r="D43" s="46" t="s">
        <v>233</v>
      </c>
      <c r="E43" s="86">
        <v>12.66</v>
      </c>
      <c r="F43" s="87" t="s">
        <v>47</v>
      </c>
      <c r="G43" s="88">
        <f>IF(E43="",0,ROUNDDOWN((POWER(('[2]Konst'!$C$4-$E43),'[2]Konst'!$D$4))*'[2]Konst'!$B$4,0))</f>
        <v>527</v>
      </c>
      <c r="H43" s="89" t="s">
        <v>282</v>
      </c>
      <c r="I43" s="87" t="s">
        <v>126</v>
      </c>
      <c r="J43" s="90">
        <f>IF(H43="",0,ROUNDDOWN((POWER((($H43*100)-'[2]Konst'!$C$13),'[2]Konst'!$D$13))*'[2]Konst'!$B$13,0))</f>
        <v>449</v>
      </c>
      <c r="K43" s="91" t="s">
        <v>283</v>
      </c>
      <c r="L43" s="88">
        <f>IF(K43="",0,ROUNDDOWN((POWER(($K43-'[2]Konst'!$C$14),'[2]Konst'!$D$14))*'[2]Konst'!$B$14,0))</f>
        <v>411</v>
      </c>
      <c r="M43" s="89" t="s">
        <v>284</v>
      </c>
      <c r="N43" s="90">
        <f>IF(M43="",0,ROUNDDOWN((POWER(('[2]Konst'!$C$7-$M43),'[2]Konst'!$D$7))*'[2]Konst'!$B$7,0))</f>
        <v>522</v>
      </c>
      <c r="O43" s="91" t="s">
        <v>285</v>
      </c>
      <c r="P43" s="87" t="s">
        <v>49</v>
      </c>
      <c r="Q43" s="88">
        <f>IF(O43="",0,ROUNDDOWN((POWER(('[2]Konst'!$C$10-$O43),'[2]Konst'!$D$10))*'[2]Konst'!$B$10,0))</f>
        <v>638</v>
      </c>
      <c r="R43" s="89" t="s">
        <v>286</v>
      </c>
      <c r="S43" s="90">
        <f>IF(R43="",0,ROUNDDOWN((POWER((($R43*100)-'[2]Konst'!$C$11),'[2]Konst'!$D$11))*'[2]Konst'!$B$11,0))</f>
        <v>396</v>
      </c>
      <c r="T43" s="91" t="s">
        <v>287</v>
      </c>
      <c r="U43" s="88">
        <f>IF(T43="",0,ROUNDDOWN((POWER(($T43-'[2]Konst'!$C$16),'[2]Konst'!$D$16))*'[2]Konst'!$B$16,0))</f>
        <v>357</v>
      </c>
      <c r="V43" s="89" t="s">
        <v>288</v>
      </c>
      <c r="W43" s="92">
        <f>VALUE(60*MID(V43,1,1))+VALUE(MID(V43,3,2))+VALUE(MID(V43,6,2)/100)</f>
        <v>182.41</v>
      </c>
      <c r="X43" s="90">
        <f>IF(V43="",0,ROUNDDOWN((POWER(('[2]Konst'!$C$8-$W43),'[2]Konst'!$D$8))*'[2]Konst'!$B$8,0))</f>
        <v>641</v>
      </c>
      <c r="Y43" s="266">
        <f>SUM(G43,J43,L43,N43,S43,Q43,U43,X43)</f>
        <v>3941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 customHeight="1" thickBot="1">
      <c r="A44" s="608"/>
      <c r="B44" s="306" t="s">
        <v>40</v>
      </c>
      <c r="C44" s="93"/>
      <c r="D44" s="295"/>
      <c r="E44" s="95"/>
      <c r="F44" s="94"/>
      <c r="G44" s="102"/>
      <c r="H44" s="103"/>
      <c r="I44" s="94"/>
      <c r="J44" s="102"/>
      <c r="K44" s="103"/>
      <c r="L44" s="102"/>
      <c r="M44" s="103"/>
      <c r="N44" s="102"/>
      <c r="O44" s="103"/>
      <c r="P44" s="94"/>
      <c r="Q44" s="102"/>
      <c r="R44" s="103"/>
      <c r="S44" s="102"/>
      <c r="T44" s="103"/>
      <c r="U44" s="102"/>
      <c r="V44" s="103"/>
      <c r="W44" s="95"/>
      <c r="X44" s="102"/>
      <c r="Y44" s="296">
        <f>SUM(Y41:Y43)</f>
        <v>12803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2.75" customHeight="1" thickBot="1">
      <c r="A45" s="297" t="s">
        <v>113</v>
      </c>
      <c r="B45" s="271" t="s">
        <v>303</v>
      </c>
      <c r="C45" s="272"/>
      <c r="D45" s="273"/>
      <c r="E45" s="298"/>
      <c r="F45" s="299"/>
      <c r="G45" s="300">
        <f>IF(E45="",0,ROUNDDOWN((POWER(('[2]Konst'!$C$4-$E45),'[2]Konst'!$D$4))*'[2]Konst'!$B$4,0))</f>
        <v>0</v>
      </c>
      <c r="H45" s="301"/>
      <c r="I45" s="299"/>
      <c r="J45" s="300">
        <f>IF(H45="",0,ROUNDDOWN((POWER((($H45*100)-'[2]Konst'!$C$13),'[2]Konst'!$D$13))*'[2]Konst'!$B$13,0))</f>
        <v>0</v>
      </c>
      <c r="K45" s="301"/>
      <c r="L45" s="300">
        <f>IF(K45="",0,ROUNDDOWN((POWER(($K45-'[2]Konst'!$C$14),'[2]Konst'!$D$14))*'[2]Konst'!$B$14,0))</f>
        <v>0</v>
      </c>
      <c r="M45" s="301"/>
      <c r="N45" s="300">
        <f>IF(M45="",0,ROUNDDOWN((POWER(('[2]Konst'!$C$7-$M45),'[2]Konst'!$D$7))*'[2]Konst'!$B$7,0))</f>
        <v>0</v>
      </c>
      <c r="O45" s="301"/>
      <c r="P45" s="299"/>
      <c r="Q45" s="300">
        <f>IF(O45="",0,ROUNDDOWN((POWER(('[2]Konst'!$C$10-$O45),'[2]Konst'!$D$10))*'[2]Konst'!$B$10,0))</f>
        <v>0</v>
      </c>
      <c r="R45" s="301"/>
      <c r="S45" s="300">
        <f>IF(R45="",0,ROUNDDOWN((POWER((($R45*100)-'[2]Konst'!$C$11),'[2]Konst'!$D$11))*'[2]Konst'!$B$11,0))</f>
        <v>0</v>
      </c>
      <c r="T45" s="301"/>
      <c r="U45" s="300">
        <f>IF(T45="",0,ROUNDDOWN((POWER(($T45-'[2]Konst'!$C$16),'[2]Konst'!$D$16))*'[2]Konst'!$B$16,0))</f>
        <v>0</v>
      </c>
      <c r="V45" s="301"/>
      <c r="W45" s="298" t="e">
        <f>VALUE(60*MID(V45,1,1))+VALUE(MID(V45,3,2))+VALUE(MID(V45,6,2)/100)</f>
        <v>#VALUE!</v>
      </c>
      <c r="X45" s="300">
        <f>IF(V45="",0,ROUNDDOWN((POWER(('[2]Konst'!$C$8-$W45),'[2]Konst'!$D$8))*'[2]Konst'!$B$8,0))</f>
        <v>0</v>
      </c>
      <c r="Y45" s="302">
        <f>SUM(G45,J45,L45,N45,S45,Q45,U45,X45)</f>
        <v>0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 customHeight="1" thickBot="1">
      <c r="A46" s="310"/>
      <c r="B46" s="311"/>
      <c r="C46" s="312"/>
      <c r="D46" s="311"/>
      <c r="E46" s="221"/>
      <c r="F46" s="222"/>
      <c r="G46" s="223"/>
      <c r="H46" s="224"/>
      <c r="I46" s="222"/>
      <c r="J46" s="223"/>
      <c r="K46" s="224"/>
      <c r="L46" s="223"/>
      <c r="M46" s="224"/>
      <c r="N46" s="223"/>
      <c r="O46" s="224"/>
      <c r="P46" s="222"/>
      <c r="Q46" s="223"/>
      <c r="R46" s="224"/>
      <c r="S46" s="223"/>
      <c r="T46" s="224"/>
      <c r="U46" s="223"/>
      <c r="V46" s="224"/>
      <c r="W46" s="221"/>
      <c r="X46" s="223"/>
      <c r="Y46" s="313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2.75" customHeight="1">
      <c r="A47" s="607">
        <v>4</v>
      </c>
      <c r="B47" s="253" t="s">
        <v>289</v>
      </c>
      <c r="C47" s="254" t="s">
        <v>215</v>
      </c>
      <c r="D47" s="255" t="s">
        <v>141</v>
      </c>
      <c r="E47" s="256">
        <v>13.18</v>
      </c>
      <c r="F47" s="257" t="s">
        <v>47</v>
      </c>
      <c r="G47" s="258">
        <f>IF(E47="",0,ROUNDDOWN((POWER(('[2]Konst'!$C$4-$E47),'[2]Konst'!$D$4))*'[2]Konst'!$B$4,0))</f>
        <v>438</v>
      </c>
      <c r="H47" s="259" t="s">
        <v>290</v>
      </c>
      <c r="I47" s="257" t="s">
        <v>275</v>
      </c>
      <c r="J47" s="260">
        <f>IF(H47="",0,ROUNDDOWN((POWER((($H47*100)-'[2]Konst'!$C$13),'[2]Konst'!$D$13))*'[2]Konst'!$B$13,0))</f>
        <v>447</v>
      </c>
      <c r="K47" s="261" t="s">
        <v>291</v>
      </c>
      <c r="L47" s="258">
        <f>IF(K47="",0,ROUNDDOWN((POWER(($K47-'[2]Konst'!$C$14),'[2]Konst'!$D$14))*'[2]Konst'!$B$14,0))</f>
        <v>398</v>
      </c>
      <c r="M47" s="259" t="s">
        <v>292</v>
      </c>
      <c r="N47" s="260">
        <f>IF(M47="",0,ROUNDDOWN((POWER(('[2]Konst'!$C$7-$M47),'[2]Konst'!$D$7))*'[2]Konst'!$B$7,0))</f>
        <v>455</v>
      </c>
      <c r="O47" s="261" t="s">
        <v>293</v>
      </c>
      <c r="P47" s="257" t="s">
        <v>152</v>
      </c>
      <c r="Q47" s="258">
        <f>IF(O47="",0,ROUNDDOWN((POWER(('[2]Konst'!$C$10-$O47),'[2]Konst'!$D$10))*'[2]Konst'!$B$10,0))</f>
        <v>595</v>
      </c>
      <c r="R47" s="259" t="s">
        <v>229</v>
      </c>
      <c r="S47" s="260">
        <f>IF(R47="",0,ROUNDDOWN((POWER((($R47*100)-'[2]Konst'!$C$11),'[2]Konst'!$D$11))*'[2]Konst'!$B$11,0))</f>
        <v>536</v>
      </c>
      <c r="T47" s="261" t="s">
        <v>294</v>
      </c>
      <c r="U47" s="258">
        <f>IF(T47="",0,ROUNDDOWN((POWER(($T47-'[2]Konst'!$C$16),'[2]Konst'!$D$16))*'[2]Konst'!$B$16,0))</f>
        <v>269</v>
      </c>
      <c r="V47" s="259" t="s">
        <v>295</v>
      </c>
      <c r="W47" s="262">
        <f>VALUE(60*MID(V47,1,1))+VALUE(MID(V47,3,2))+VALUE(MID(V47,6,2)/100)</f>
        <v>185.35</v>
      </c>
      <c r="X47" s="260">
        <f>IF(V47="",0,ROUNDDOWN((POWER(('[2]Konst'!$C$8-$W47),'[2]Konst'!$D$8))*'[2]Konst'!$B$8,0))</f>
        <v>613</v>
      </c>
      <c r="Y47" s="263">
        <f>SUM(G47,J47,L47,N47,S47,Q47,U47,X47)</f>
        <v>3751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2.75" customHeight="1">
      <c r="A48" s="608"/>
      <c r="B48" s="265" t="s">
        <v>310</v>
      </c>
      <c r="C48" s="269">
        <v>1998</v>
      </c>
      <c r="D48" s="46" t="s">
        <v>141</v>
      </c>
      <c r="E48" s="86">
        <v>11.9</v>
      </c>
      <c r="F48" s="87" t="s">
        <v>207</v>
      </c>
      <c r="G48" s="88">
        <f>IF(E48="",0,ROUNDDOWN((POWER(('[2]Konst'!$C$4-$E48),'[2]Konst'!$D$4))*'[2]Konst'!$B$4,0))</f>
        <v>671</v>
      </c>
      <c r="H48" s="89" t="s">
        <v>311</v>
      </c>
      <c r="I48" s="87" t="s">
        <v>126</v>
      </c>
      <c r="J48" s="90">
        <f>IF(H48="",0,ROUNDDOWN((POWER((($H48*100)-'[2]Konst'!$C$13),'[2]Konst'!$D$13))*'[2]Konst'!$B$13,0))</f>
        <v>467</v>
      </c>
      <c r="K48" s="91" t="s">
        <v>312</v>
      </c>
      <c r="L48" s="88">
        <f>IF(K48="",0,ROUNDDOWN((POWER(($K48-'[2]Konst'!$C$14),'[2]Konst'!$D$14))*'[2]Konst'!$B$14,0))</f>
        <v>456</v>
      </c>
      <c r="M48" s="89" t="s">
        <v>313</v>
      </c>
      <c r="N48" s="90">
        <f>IF(M48="",0,ROUNDDOWN((POWER(('[2]Konst'!$C$7-$M48),'[2]Konst'!$D$7))*'[2]Konst'!$B$7,0))</f>
        <v>444</v>
      </c>
      <c r="O48" s="91" t="s">
        <v>314</v>
      </c>
      <c r="P48" s="87" t="s">
        <v>49</v>
      </c>
      <c r="Q48" s="88">
        <f>IF(O48="",0,ROUNDDOWN((POWER(('[2]Konst'!$C$10-$O48),'[2]Konst'!$D$10))*'[2]Konst'!$B$10,0))</f>
        <v>511</v>
      </c>
      <c r="R48" s="89" t="s">
        <v>286</v>
      </c>
      <c r="S48" s="90">
        <f>IF(R48="",0,ROUNDDOWN((POWER((($R48*100)-'[2]Konst'!$C$11),'[2]Konst'!$D$11))*'[2]Konst'!$B$11,0))</f>
        <v>396</v>
      </c>
      <c r="T48" s="91" t="s">
        <v>315</v>
      </c>
      <c r="U48" s="88">
        <f>IF(T48="",0,ROUNDDOWN((POWER(($T48-'[2]Konst'!$C$16),'[2]Konst'!$D$16))*'[2]Konst'!$B$16,0))</f>
        <v>253</v>
      </c>
      <c r="V48" s="89" t="s">
        <v>316</v>
      </c>
      <c r="W48" s="92">
        <f>VALUE(60*MID(V48,1,1))+VALUE(MID(V48,3,2))+VALUE(MID(V48,6,2)/100)</f>
        <v>204.76</v>
      </c>
      <c r="X48" s="90">
        <f>IF(V48="",0,ROUNDDOWN((POWER(('[2]Konst'!$C$8-$W48),'[2]Konst'!$D$8))*'[2]Konst'!$B$8,0))</f>
        <v>442</v>
      </c>
      <c r="Y48" s="266">
        <f>SUM(G48,J48,L48,N48,S48,Q48,U48,X48)</f>
        <v>3640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12.75" customHeight="1">
      <c r="A49" s="608"/>
      <c r="B49" s="265" t="s">
        <v>317</v>
      </c>
      <c r="C49" s="47" t="s">
        <v>215</v>
      </c>
      <c r="D49" s="46" t="s">
        <v>141</v>
      </c>
      <c r="E49" s="86">
        <v>13.1</v>
      </c>
      <c r="F49" s="87" t="s">
        <v>234</v>
      </c>
      <c r="G49" s="88">
        <f>IF(E49="",0,ROUNDDOWN((POWER(('[2]Konst'!$C$4-$E49),'[2]Konst'!$D$4))*'[2]Konst'!$B$4,0))</f>
        <v>451</v>
      </c>
      <c r="H49" s="89" t="s">
        <v>318</v>
      </c>
      <c r="I49" s="87" t="s">
        <v>207</v>
      </c>
      <c r="J49" s="90">
        <f>IF(H49="",0,ROUNDDOWN((POWER((($H49*100)-'[2]Konst'!$C$13),'[2]Konst'!$D$13))*'[2]Konst'!$B$13,0))</f>
        <v>407</v>
      </c>
      <c r="K49" s="91" t="s">
        <v>319</v>
      </c>
      <c r="L49" s="88">
        <f>IF(K49="",0,ROUNDDOWN((POWER(($K49-'[2]Konst'!$C$14),'[2]Konst'!$D$14))*'[2]Konst'!$B$14,0))</f>
        <v>363</v>
      </c>
      <c r="M49" s="89" t="s">
        <v>320</v>
      </c>
      <c r="N49" s="90">
        <f>IF(M49="",0,ROUNDDOWN((POWER(('[2]Konst'!$C$7-$M49),'[2]Konst'!$D$7))*'[2]Konst'!$B$7,0))</f>
        <v>453</v>
      </c>
      <c r="O49" s="91" t="s">
        <v>321</v>
      </c>
      <c r="P49" s="87" t="s">
        <v>49</v>
      </c>
      <c r="Q49" s="88">
        <f>IF(O49="",0,ROUNDDOWN((POWER(('[2]Konst'!$C$10-$O49),'[2]Konst'!$D$10))*'[2]Konst'!$B$10,0))</f>
        <v>578</v>
      </c>
      <c r="R49" s="89" t="s">
        <v>263</v>
      </c>
      <c r="S49" s="90">
        <f>IF(R49="",0,ROUNDDOWN((POWER((($R49*100)-'[2]Konst'!$C$11),'[2]Konst'!$D$11))*'[2]Konst'!$B$11,0))</f>
        <v>488</v>
      </c>
      <c r="T49" s="91" t="s">
        <v>322</v>
      </c>
      <c r="U49" s="88">
        <f>IF(T49="",0,ROUNDDOWN((POWER(($T49-'[2]Konst'!$C$16),'[2]Konst'!$D$16))*'[2]Konst'!$B$16,0))</f>
        <v>159</v>
      </c>
      <c r="V49" s="89" t="s">
        <v>323</v>
      </c>
      <c r="W49" s="92">
        <f>VALUE(60*MID(V49,1,1))+VALUE(MID(V49,3,2))+VALUE(MID(V49,6,2)/100)</f>
        <v>180.04</v>
      </c>
      <c r="X49" s="90">
        <f>IF(V49="",0,ROUNDDOWN((POWER(('[2]Konst'!$C$8-$W49),'[2]Konst'!$D$8))*'[2]Konst'!$B$8,0))</f>
        <v>664</v>
      </c>
      <c r="Y49" s="266">
        <f>SUM(G49,J49,L49,N49,S49,Q49,U49,X49)</f>
        <v>3563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13.5" customHeight="1" thickBot="1">
      <c r="A50" s="608"/>
      <c r="B50" s="306" t="s">
        <v>40</v>
      </c>
      <c r="C50" s="93"/>
      <c r="D50" s="295"/>
      <c r="E50" s="95"/>
      <c r="F50" s="94"/>
      <c r="G50" s="102"/>
      <c r="H50" s="103"/>
      <c r="I50" s="94"/>
      <c r="J50" s="102"/>
      <c r="K50" s="103"/>
      <c r="L50" s="102"/>
      <c r="M50" s="103"/>
      <c r="N50" s="102"/>
      <c r="O50" s="103"/>
      <c r="P50" s="94"/>
      <c r="Q50" s="102"/>
      <c r="R50" s="103"/>
      <c r="S50" s="102"/>
      <c r="T50" s="103"/>
      <c r="U50" s="102"/>
      <c r="V50" s="103"/>
      <c r="W50" s="95"/>
      <c r="X50" s="102"/>
      <c r="Y50" s="296">
        <f>SUM(Y47:Y49)</f>
        <v>10954</v>
      </c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13.5" customHeight="1" thickBot="1">
      <c r="A51" s="297" t="s">
        <v>113</v>
      </c>
      <c r="B51" s="307"/>
      <c r="C51" s="308"/>
      <c r="D51" s="309"/>
      <c r="E51" s="298"/>
      <c r="F51" s="299"/>
      <c r="G51" s="300">
        <f>IF(E51="",0,ROUNDDOWN((POWER(('[2]Konst'!$C$4-$E51),'[2]Konst'!$D$4))*'[2]Konst'!$B$4,0))</f>
        <v>0</v>
      </c>
      <c r="H51" s="301"/>
      <c r="I51" s="299"/>
      <c r="J51" s="300">
        <f>IF(H51="",0,ROUNDDOWN((POWER((($H51*100)-'[2]Konst'!$C$13),'[2]Konst'!$D$13))*'[2]Konst'!$B$13,0))</f>
        <v>0</v>
      </c>
      <c r="K51" s="301"/>
      <c r="L51" s="300">
        <f>IF(K51="",0,ROUNDDOWN((POWER(($K51-'[2]Konst'!$C$14),'[2]Konst'!$D$14))*'[2]Konst'!$B$14,0))</f>
        <v>0</v>
      </c>
      <c r="M51" s="301"/>
      <c r="N51" s="300">
        <f>IF(M51="",0,ROUNDDOWN((POWER(('[2]Konst'!$C$7-$M51),'[2]Konst'!$D$7))*'[2]Konst'!$B$7,0))</f>
        <v>0</v>
      </c>
      <c r="O51" s="301"/>
      <c r="P51" s="299"/>
      <c r="Q51" s="300">
        <f>IF(O51="",0,ROUNDDOWN((POWER(('[2]Konst'!$C$10-$O51),'[2]Konst'!$D$10))*'[2]Konst'!$B$10,0))</f>
        <v>0</v>
      </c>
      <c r="R51" s="301"/>
      <c r="S51" s="300">
        <f>IF(R51="",0,ROUNDDOWN((POWER((($R51*100)-'[2]Konst'!$C$11),'[2]Konst'!$D$11))*'[2]Konst'!$B$11,0))</f>
        <v>0</v>
      </c>
      <c r="T51" s="301"/>
      <c r="U51" s="300">
        <f>IF(T51="",0,ROUNDDOWN((POWER(($T51-'[2]Konst'!$C$16),'[2]Konst'!$D$16))*'[2]Konst'!$B$16,0))</f>
        <v>0</v>
      </c>
      <c r="V51" s="301"/>
      <c r="W51" s="298" t="e">
        <f>VALUE(60*MID(V51,1,1))+VALUE(MID(V51,3,2))+VALUE(MID(V51,6,2)/100)</f>
        <v>#VALUE!</v>
      </c>
      <c r="X51" s="300">
        <f>IF(V51="",0,ROUNDDOWN((POWER(('[2]Konst'!$C$8-$W51),'[2]Konst'!$D$8))*'[2]Konst'!$B$8,0))</f>
        <v>0</v>
      </c>
      <c r="Y51" s="302">
        <f>SUM(G51,J51,L51,N51,S51,Q51,U51,X51)</f>
        <v>0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s="57" customFormat="1" ht="7.5" customHeight="1">
      <c r="A52" s="314"/>
      <c r="B52" s="283"/>
      <c r="C52" s="104"/>
      <c r="D52" s="283"/>
      <c r="E52" s="97"/>
      <c r="F52" s="98"/>
      <c r="G52" s="99"/>
      <c r="H52" s="100"/>
      <c r="I52" s="98"/>
      <c r="J52" s="99"/>
      <c r="K52" s="100"/>
      <c r="L52" s="99"/>
      <c r="M52" s="100"/>
      <c r="N52" s="99"/>
      <c r="O52" s="100"/>
      <c r="P52" s="98"/>
      <c r="Q52" s="99"/>
      <c r="R52" s="100"/>
      <c r="S52" s="99"/>
      <c r="T52" s="100"/>
      <c r="U52" s="99"/>
      <c r="V52" s="100"/>
      <c r="W52" s="97"/>
      <c r="X52" s="99"/>
      <c r="Y52" s="31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21.75" customHeight="1">
      <c r="A53" s="604" t="s">
        <v>341</v>
      </c>
      <c r="B53" s="569"/>
      <c r="C53" s="602" t="s">
        <v>342</v>
      </c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</sheetData>
  <sheetProtection/>
  <mergeCells count="36">
    <mergeCell ref="A29:A32"/>
    <mergeCell ref="A1:Y1"/>
    <mergeCell ref="A2:A3"/>
    <mergeCell ref="B2:B3"/>
    <mergeCell ref="C2:C3"/>
    <mergeCell ref="D2:D3"/>
    <mergeCell ref="E2:G2"/>
    <mergeCell ref="H2:J2"/>
    <mergeCell ref="K2:L2"/>
    <mergeCell ref="M2:N2"/>
    <mergeCell ref="O2:Q2"/>
    <mergeCell ref="R2:S2"/>
    <mergeCell ref="T2:U2"/>
    <mergeCell ref="V2:X2"/>
    <mergeCell ref="Y2:Y3"/>
    <mergeCell ref="A23:B23"/>
    <mergeCell ref="C23:Y23"/>
    <mergeCell ref="A26:Y26"/>
    <mergeCell ref="A27:A28"/>
    <mergeCell ref="B27:B28"/>
    <mergeCell ref="C27:C28"/>
    <mergeCell ref="D27:D28"/>
    <mergeCell ref="E27:G27"/>
    <mergeCell ref="H27:J27"/>
    <mergeCell ref="K27:L27"/>
    <mergeCell ref="M27:N27"/>
    <mergeCell ref="O27:Q27"/>
    <mergeCell ref="R27:S27"/>
    <mergeCell ref="T27:U27"/>
    <mergeCell ref="V27:X27"/>
    <mergeCell ref="Y27:Y28"/>
    <mergeCell ref="A35:A38"/>
    <mergeCell ref="A41:A44"/>
    <mergeCell ref="A47:A50"/>
    <mergeCell ref="A53:B53"/>
    <mergeCell ref="C53:Y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D36" sqref="D36"/>
    </sheetView>
  </sheetViews>
  <sheetFormatPr defaultColWidth="17.28125" defaultRowHeight="15.75" customHeight="1"/>
  <cols>
    <col min="1" max="1" width="4.7109375" style="0" customWidth="1"/>
    <col min="2" max="2" width="23.57421875" style="0" customWidth="1"/>
    <col min="3" max="3" width="7.57421875" style="0" customWidth="1"/>
    <col min="4" max="4" width="18.57421875" style="0" customWidth="1"/>
    <col min="5" max="5" width="6.28125" style="0" customWidth="1"/>
    <col min="6" max="6" width="4.7109375" style="0" customWidth="1"/>
    <col min="7" max="7" width="5.7109375" style="0" customWidth="1"/>
    <col min="8" max="8" width="5.8515625" style="0" customWidth="1"/>
    <col min="9" max="9" width="5.7109375" style="0" customWidth="1"/>
    <col min="10" max="10" width="6.00390625" style="0" customWidth="1"/>
    <col min="11" max="11" width="5.7109375" style="0" customWidth="1"/>
    <col min="12" max="12" width="6.28125" style="0" customWidth="1"/>
    <col min="13" max="13" width="4.7109375" style="0" customWidth="1"/>
    <col min="14" max="14" width="5.7109375" style="0" customWidth="1"/>
    <col min="15" max="15" width="6.00390625" style="0" customWidth="1"/>
    <col min="16" max="16" width="4.7109375" style="0" customWidth="1"/>
    <col min="17" max="17" width="5.7109375" style="0" customWidth="1"/>
    <col min="18" max="18" width="7.140625" style="0" customWidth="1"/>
    <col min="19" max="19" width="5.7109375" style="0" customWidth="1"/>
    <col min="20" max="20" width="7.28125" style="0" customWidth="1"/>
    <col min="21" max="21" width="0" style="0" hidden="1" customWidth="1"/>
    <col min="22" max="22" width="5.7109375" style="0" customWidth="1"/>
    <col min="23" max="30" width="9.140625" style="0" customWidth="1"/>
    <col min="31" max="31" width="7.28125" style="0" customWidth="1"/>
    <col min="32" max="33" width="9.140625" style="0" customWidth="1"/>
  </cols>
  <sheetData>
    <row r="1" spans="1:23" ht="15.75" customHeight="1">
      <c r="A1" s="596" t="s">
        <v>910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</row>
    <row r="2" spans="1:23" ht="15.75" customHeight="1">
      <c r="A2" s="636" t="s">
        <v>911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</row>
    <row r="3" spans="1:33" ht="21" customHeight="1" thickBot="1">
      <c r="A3" s="620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342"/>
      <c r="Y3" s="342"/>
      <c r="Z3" s="342"/>
      <c r="AA3" s="342"/>
      <c r="AB3" s="342"/>
      <c r="AC3" s="342"/>
      <c r="AD3" s="342"/>
      <c r="AE3" s="342"/>
      <c r="AF3" s="342"/>
      <c r="AG3" s="342"/>
    </row>
    <row r="4" spans="1:33" ht="12.75" customHeight="1" thickBot="1">
      <c r="A4" s="637"/>
      <c r="B4" s="624" t="s">
        <v>30</v>
      </c>
      <c r="C4" s="625" t="s">
        <v>31</v>
      </c>
      <c r="D4" s="640" t="s">
        <v>32</v>
      </c>
      <c r="E4" s="632" t="s">
        <v>24</v>
      </c>
      <c r="F4" s="641"/>
      <c r="G4" s="642"/>
      <c r="H4" s="629" t="s">
        <v>35</v>
      </c>
      <c r="I4" s="641"/>
      <c r="J4" s="632" t="s">
        <v>343</v>
      </c>
      <c r="K4" s="642"/>
      <c r="L4" s="629" t="s">
        <v>6</v>
      </c>
      <c r="M4" s="641"/>
      <c r="N4" s="641"/>
      <c r="O4" s="632" t="s">
        <v>33</v>
      </c>
      <c r="P4" s="641"/>
      <c r="Q4" s="642"/>
      <c r="R4" s="629" t="s">
        <v>39</v>
      </c>
      <c r="S4" s="641"/>
      <c r="T4" s="632" t="s">
        <v>23</v>
      </c>
      <c r="U4" s="641"/>
      <c r="V4" s="642"/>
      <c r="W4" s="627" t="s">
        <v>40</v>
      </c>
      <c r="X4" s="342"/>
      <c r="Y4" s="342"/>
      <c r="Z4" s="342"/>
      <c r="AA4" s="342"/>
      <c r="AB4" s="342"/>
      <c r="AC4" s="342"/>
      <c r="AD4" s="342"/>
      <c r="AE4" s="342"/>
      <c r="AF4" s="342"/>
      <c r="AG4" s="342"/>
    </row>
    <row r="5" spans="1:33" ht="12.75" customHeight="1" thickBot="1">
      <c r="A5" s="608"/>
      <c r="B5" s="638"/>
      <c r="C5" s="639"/>
      <c r="D5" s="554"/>
      <c r="E5" s="343" t="s">
        <v>41</v>
      </c>
      <c r="F5" s="344" t="s">
        <v>42</v>
      </c>
      <c r="G5" s="345" t="s">
        <v>43</v>
      </c>
      <c r="H5" s="346" t="s">
        <v>41</v>
      </c>
      <c r="I5" s="347" t="s">
        <v>43</v>
      </c>
      <c r="J5" s="343" t="s">
        <v>41</v>
      </c>
      <c r="K5" s="345" t="s">
        <v>43</v>
      </c>
      <c r="L5" s="346" t="s">
        <v>41</v>
      </c>
      <c r="M5" s="344" t="s">
        <v>42</v>
      </c>
      <c r="N5" s="347" t="s">
        <v>43</v>
      </c>
      <c r="O5" s="343" t="s">
        <v>41</v>
      </c>
      <c r="P5" s="344" t="s">
        <v>42</v>
      </c>
      <c r="Q5" s="345" t="s">
        <v>43</v>
      </c>
      <c r="R5" s="346" t="s">
        <v>41</v>
      </c>
      <c r="S5" s="347" t="s">
        <v>43</v>
      </c>
      <c r="T5" s="343" t="s">
        <v>41</v>
      </c>
      <c r="U5" s="344"/>
      <c r="V5" s="345" t="s">
        <v>43</v>
      </c>
      <c r="W5" s="643"/>
      <c r="X5" s="342"/>
      <c r="Y5" s="342"/>
      <c r="Z5" s="342"/>
      <c r="AA5" s="342"/>
      <c r="AB5" s="342"/>
      <c r="AC5" s="342"/>
      <c r="AD5" s="342"/>
      <c r="AE5" s="342"/>
      <c r="AF5" s="342"/>
      <c r="AG5" s="342"/>
    </row>
    <row r="6" spans="1:33" ht="12.75" customHeight="1">
      <c r="A6" s="348" t="s">
        <v>912</v>
      </c>
      <c r="B6" s="349" t="s">
        <v>367</v>
      </c>
      <c r="C6" s="350" t="s">
        <v>140</v>
      </c>
      <c r="D6" s="351" t="s">
        <v>368</v>
      </c>
      <c r="E6" s="352" t="s">
        <v>369</v>
      </c>
      <c r="F6" s="353" t="s">
        <v>347</v>
      </c>
      <c r="G6" s="354">
        <v>725</v>
      </c>
      <c r="H6" s="355" t="s">
        <v>370</v>
      </c>
      <c r="I6" s="356">
        <v>689</v>
      </c>
      <c r="J6" s="352" t="s">
        <v>319</v>
      </c>
      <c r="K6" s="354">
        <v>396</v>
      </c>
      <c r="L6" s="355" t="s">
        <v>371</v>
      </c>
      <c r="M6" s="353" t="s">
        <v>351</v>
      </c>
      <c r="N6" s="356">
        <v>789</v>
      </c>
      <c r="O6" s="352" t="s">
        <v>372</v>
      </c>
      <c r="P6" s="353" t="s">
        <v>373</v>
      </c>
      <c r="Q6" s="354">
        <v>768</v>
      </c>
      <c r="R6" s="355" t="s">
        <v>374</v>
      </c>
      <c r="S6" s="356">
        <v>393</v>
      </c>
      <c r="T6" s="355" t="s">
        <v>375</v>
      </c>
      <c r="U6" s="357">
        <v>142.61</v>
      </c>
      <c r="V6" s="356">
        <v>788</v>
      </c>
      <c r="W6" s="358">
        <v>4548</v>
      </c>
      <c r="X6" s="342"/>
      <c r="Y6" s="342"/>
      <c r="Z6" s="342"/>
      <c r="AA6" s="342"/>
      <c r="AB6" s="342"/>
      <c r="AC6" s="342"/>
      <c r="AD6" s="342"/>
      <c r="AE6" s="342"/>
      <c r="AF6" s="342"/>
      <c r="AG6" s="342"/>
    </row>
    <row r="7" spans="1:33" ht="12.75" customHeight="1">
      <c r="A7" s="359" t="s">
        <v>913</v>
      </c>
      <c r="B7" s="360" t="s">
        <v>376</v>
      </c>
      <c r="C7" s="361" t="s">
        <v>140</v>
      </c>
      <c r="D7" s="362" t="s">
        <v>377</v>
      </c>
      <c r="E7" s="363" t="s">
        <v>378</v>
      </c>
      <c r="F7" s="364" t="s">
        <v>347</v>
      </c>
      <c r="G7" s="365">
        <v>759</v>
      </c>
      <c r="H7" s="366" t="s">
        <v>379</v>
      </c>
      <c r="I7" s="367">
        <v>621</v>
      </c>
      <c r="J7" s="363" t="s">
        <v>380</v>
      </c>
      <c r="K7" s="365">
        <v>325</v>
      </c>
      <c r="L7" s="366" t="s">
        <v>381</v>
      </c>
      <c r="M7" s="364" t="s">
        <v>351</v>
      </c>
      <c r="N7" s="367">
        <v>895</v>
      </c>
      <c r="O7" s="363" t="s">
        <v>382</v>
      </c>
      <c r="P7" s="364" t="s">
        <v>104</v>
      </c>
      <c r="Q7" s="365">
        <v>753</v>
      </c>
      <c r="R7" s="366" t="s">
        <v>383</v>
      </c>
      <c r="S7" s="367">
        <v>356</v>
      </c>
      <c r="T7" s="366" t="s">
        <v>384</v>
      </c>
      <c r="U7" s="368">
        <v>161.15</v>
      </c>
      <c r="V7" s="367">
        <v>560</v>
      </c>
      <c r="W7" s="369">
        <v>4269</v>
      </c>
      <c r="X7" s="342"/>
      <c r="Y7" s="342"/>
      <c r="Z7" s="342"/>
      <c r="AA7" s="342"/>
      <c r="AB7" s="342"/>
      <c r="AC7" s="342"/>
      <c r="AD7" s="342"/>
      <c r="AE7" s="342"/>
      <c r="AF7" s="342"/>
      <c r="AG7" s="342"/>
    </row>
    <row r="8" spans="1:33" ht="12.75" customHeight="1">
      <c r="A8" s="359" t="s">
        <v>914</v>
      </c>
      <c r="B8" s="370" t="s">
        <v>385</v>
      </c>
      <c r="C8" s="371">
        <v>1995</v>
      </c>
      <c r="D8" s="372" t="s">
        <v>361</v>
      </c>
      <c r="E8" s="363" t="s">
        <v>386</v>
      </c>
      <c r="F8" s="364" t="s">
        <v>347</v>
      </c>
      <c r="G8" s="365">
        <v>730</v>
      </c>
      <c r="H8" s="366" t="s">
        <v>387</v>
      </c>
      <c r="I8" s="367">
        <v>830</v>
      </c>
      <c r="J8" s="363" t="s">
        <v>388</v>
      </c>
      <c r="K8" s="365">
        <v>384</v>
      </c>
      <c r="L8" s="366" t="s">
        <v>389</v>
      </c>
      <c r="M8" s="364" t="s">
        <v>351</v>
      </c>
      <c r="N8" s="367">
        <v>642</v>
      </c>
      <c r="O8" s="363" t="s">
        <v>390</v>
      </c>
      <c r="P8" s="364" t="s">
        <v>373</v>
      </c>
      <c r="Q8" s="365">
        <v>626</v>
      </c>
      <c r="R8" s="366" t="s">
        <v>391</v>
      </c>
      <c r="S8" s="367">
        <v>388</v>
      </c>
      <c r="T8" s="366" t="s">
        <v>392</v>
      </c>
      <c r="U8" s="368">
        <v>163.28</v>
      </c>
      <c r="V8" s="367">
        <v>536</v>
      </c>
      <c r="W8" s="369">
        <v>4136</v>
      </c>
      <c r="X8" s="342"/>
      <c r="Y8" s="342"/>
      <c r="Z8" s="342"/>
      <c r="AA8" s="342"/>
      <c r="AB8" s="342"/>
      <c r="AC8" s="342"/>
      <c r="AD8" s="342"/>
      <c r="AE8" s="342"/>
      <c r="AF8" s="342"/>
      <c r="AG8" s="342"/>
    </row>
    <row r="9" spans="1:33" ht="12.75" customHeight="1">
      <c r="A9" s="359" t="s">
        <v>915</v>
      </c>
      <c r="B9" s="373" t="s">
        <v>344</v>
      </c>
      <c r="C9" s="371" t="s">
        <v>45</v>
      </c>
      <c r="D9" s="374" t="s">
        <v>345</v>
      </c>
      <c r="E9" s="363" t="s">
        <v>346</v>
      </c>
      <c r="F9" s="364" t="s">
        <v>347</v>
      </c>
      <c r="G9" s="365">
        <f>IF(E9="",0,ROUNDDOWN((POWER(('[3]Konst'!$C$25-$E9),'[3]Konst'!$D$25))*'[3]Konst'!$B$25,0))</f>
        <v>311</v>
      </c>
      <c r="H9" s="366" t="s">
        <v>348</v>
      </c>
      <c r="I9" s="367">
        <f>IF(H9="",0,ROUNDDOWN((POWER((($H9*100)-'[3]Konst'!$C$26),'[3]Konst'!$D$26))*'[3]Konst'!$B$26,0))</f>
        <v>555</v>
      </c>
      <c r="J9" s="363" t="s">
        <v>349</v>
      </c>
      <c r="K9" s="365">
        <f>IF(J9="",0,ROUNDDOWN((POWER(($J9-'[3]Konst'!$C$28),'[3]Konst'!$D$28))*'[3]Konst'!$B$28,0))</f>
        <v>589</v>
      </c>
      <c r="L9" s="366" t="s">
        <v>350</v>
      </c>
      <c r="M9" s="364" t="s">
        <v>351</v>
      </c>
      <c r="N9" s="367">
        <f>IF(L9="",0,ROUNDDOWN((POWER(('[3]Konst'!$C$23-$L9),'[3]Konst'!$D$23))*'[3]Konst'!$B$23,0))</f>
        <v>672</v>
      </c>
      <c r="O9" s="363" t="s">
        <v>352</v>
      </c>
      <c r="P9" s="364" t="s">
        <v>353</v>
      </c>
      <c r="Q9" s="365">
        <f>IF(O9="",0,ROUNDDOWN((POWER((($O9*100)-'[3]Konst'!$C$27),'[3]Konst'!$D$27))*'[3]Konst'!$B$27,0))</f>
        <v>637</v>
      </c>
      <c r="R9" s="366" t="s">
        <v>354</v>
      </c>
      <c r="S9" s="367">
        <f>IF(R9="",0,ROUNDDOWN((POWER(($R9-'[3]Konst'!$C$29),'[3]Konst'!$D$29))*'[3]Konst'!$B$29,0))</f>
        <v>685</v>
      </c>
      <c r="T9" s="366" t="s">
        <v>355</v>
      </c>
      <c r="U9" s="368">
        <f>VALUE(60*MID(T9,1,1))+VALUE(MID(T9,3,2))+VALUE(MID(T9,6,2)/100)</f>
        <v>155.18</v>
      </c>
      <c r="V9" s="367">
        <f>IF(T9="",0,ROUNDDOWN((POWER(('[3]Konst'!$C$24-$U9),'[3]Konst'!$D$24))*'[3]Konst'!$B$24,0))</f>
        <v>629</v>
      </c>
      <c r="W9" s="369">
        <f>SUM(G9,I9,K9,N9,Q9,S9,V9)</f>
        <v>4078</v>
      </c>
      <c r="X9" s="342"/>
      <c r="Y9" s="342"/>
      <c r="Z9" s="342"/>
      <c r="AA9" s="342"/>
      <c r="AB9" s="342"/>
      <c r="AC9" s="342"/>
      <c r="AD9" s="342"/>
      <c r="AE9" s="342"/>
      <c r="AF9" s="342"/>
      <c r="AG9" s="342"/>
    </row>
    <row r="10" spans="1:33" ht="12.75" customHeight="1">
      <c r="A10" s="359" t="s">
        <v>916</v>
      </c>
      <c r="B10" s="370" t="s">
        <v>360</v>
      </c>
      <c r="C10" s="371" t="s">
        <v>81</v>
      </c>
      <c r="D10" s="372" t="s">
        <v>361</v>
      </c>
      <c r="E10" s="363" t="s">
        <v>108</v>
      </c>
      <c r="F10" s="364" t="s">
        <v>347</v>
      </c>
      <c r="G10" s="365">
        <v>760</v>
      </c>
      <c r="H10" s="366" t="s">
        <v>154</v>
      </c>
      <c r="I10" s="367">
        <v>941</v>
      </c>
      <c r="J10" s="363" t="s">
        <v>362</v>
      </c>
      <c r="K10" s="365">
        <v>512</v>
      </c>
      <c r="L10" s="366" t="s">
        <v>363</v>
      </c>
      <c r="M10" s="364" t="s">
        <v>351</v>
      </c>
      <c r="N10" s="367">
        <v>708</v>
      </c>
      <c r="O10" s="363" t="s">
        <v>311</v>
      </c>
      <c r="P10" s="364" t="s">
        <v>70</v>
      </c>
      <c r="Q10" s="365">
        <v>680</v>
      </c>
      <c r="R10" s="366" t="s">
        <v>364</v>
      </c>
      <c r="S10" s="367">
        <v>395</v>
      </c>
      <c r="T10" s="366" t="s">
        <v>365</v>
      </c>
      <c r="U10" s="368" t="e">
        <v>#VALUE!</v>
      </c>
      <c r="V10" s="367">
        <v>0</v>
      </c>
      <c r="W10" s="369">
        <v>3996</v>
      </c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</row>
    <row r="11" spans="1:33" ht="12.75" customHeight="1">
      <c r="A11" s="359"/>
      <c r="B11" s="370" t="s">
        <v>393</v>
      </c>
      <c r="C11" s="371">
        <v>1996</v>
      </c>
      <c r="D11" s="372" t="s">
        <v>394</v>
      </c>
      <c r="E11" s="363" t="s">
        <v>395</v>
      </c>
      <c r="F11" s="364" t="s">
        <v>347</v>
      </c>
      <c r="G11" s="365">
        <v>618</v>
      </c>
      <c r="H11" s="366" t="s">
        <v>95</v>
      </c>
      <c r="I11" s="367">
        <v>655</v>
      </c>
      <c r="J11" s="363" t="s">
        <v>48</v>
      </c>
      <c r="K11" s="365">
        <v>361</v>
      </c>
      <c r="L11" s="366" t="s">
        <v>396</v>
      </c>
      <c r="M11" s="364" t="s">
        <v>351</v>
      </c>
      <c r="N11" s="367">
        <v>651</v>
      </c>
      <c r="O11" s="363" t="s">
        <v>397</v>
      </c>
      <c r="P11" s="364" t="s">
        <v>162</v>
      </c>
      <c r="Q11" s="365">
        <v>479</v>
      </c>
      <c r="R11" s="366" t="s">
        <v>186</v>
      </c>
      <c r="S11" s="367">
        <v>0</v>
      </c>
      <c r="T11" s="366"/>
      <c r="U11" s="368" t="e">
        <v>#VALUE!</v>
      </c>
      <c r="V11" s="367">
        <v>0</v>
      </c>
      <c r="W11" s="369">
        <v>0</v>
      </c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</row>
    <row r="12" spans="1:33" ht="12.75" customHeight="1" thickBot="1">
      <c r="A12" s="375"/>
      <c r="B12" s="376" t="s">
        <v>356</v>
      </c>
      <c r="C12" s="377" t="s">
        <v>45</v>
      </c>
      <c r="D12" s="378" t="s">
        <v>357</v>
      </c>
      <c r="E12" s="379" t="s">
        <v>358</v>
      </c>
      <c r="F12" s="380" t="s">
        <v>347</v>
      </c>
      <c r="G12" s="381">
        <f>IF(E12="",0,ROUNDDOWN((POWER(('[3]Konst'!$C$25-$E12),'[3]Konst'!$D$25))*'[3]Konst'!$B$25,0))</f>
        <v>602</v>
      </c>
      <c r="H12" s="382" t="s">
        <v>186</v>
      </c>
      <c r="I12" s="383">
        <v>0</v>
      </c>
      <c r="J12" s="379"/>
      <c r="K12" s="381">
        <f>IF(J12="",0,ROUNDDOWN((POWER(($J12-'[3]Konst'!$C$28),'[3]Konst'!$D$28))*'[3]Konst'!$B$28,0))</f>
        <v>0</v>
      </c>
      <c r="L12" s="382"/>
      <c r="M12" s="380"/>
      <c r="N12" s="383">
        <f>IF(L12="",0,ROUNDDOWN((POWER(('[3]Konst'!$C$23-$L12),'[3]Konst'!$D$23))*'[3]Konst'!$B$23,0))</f>
        <v>0</v>
      </c>
      <c r="O12" s="379"/>
      <c r="P12" s="380"/>
      <c r="Q12" s="381">
        <f>IF(O12="",0,ROUNDDOWN((POWER((($O12*100)-'[3]Konst'!$C$27),'[3]Konst'!$D$27))*'[3]Konst'!$B$27,0))</f>
        <v>0</v>
      </c>
      <c r="R12" s="382"/>
      <c r="S12" s="383">
        <f>IF(R12="",0,ROUNDDOWN((POWER(($R12-'[3]Konst'!$C$29),'[3]Konst'!$D$29))*'[3]Konst'!$B$29,0))</f>
        <v>0</v>
      </c>
      <c r="T12" s="382"/>
      <c r="U12" s="384" t="e">
        <f>VALUE(60*MID(T12,1,1))+VALUE(MID(T12,3,2))+VALUE(MID(T12,6,2)/100)</f>
        <v>#VALUE!</v>
      </c>
      <c r="V12" s="383">
        <f>IF(T12="",0,ROUNDDOWN((POWER(('[3]Konst'!$C$24-$U12),'[3]Konst'!$D$24))*'[3]Konst'!$B$24,0))</f>
        <v>0</v>
      </c>
      <c r="W12" s="385">
        <v>0</v>
      </c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</row>
    <row r="13" spans="1:33" ht="6" customHeight="1">
      <c r="A13" s="386"/>
      <c r="B13" s="387"/>
      <c r="C13" s="77"/>
      <c r="D13" s="387"/>
      <c r="E13" s="387"/>
      <c r="F13" s="388"/>
      <c r="G13" s="389"/>
      <c r="H13" s="390"/>
      <c r="I13" s="389"/>
      <c r="J13" s="390"/>
      <c r="K13" s="389"/>
      <c r="L13" s="390"/>
      <c r="M13" s="391"/>
      <c r="N13" s="389"/>
      <c r="O13" s="390"/>
      <c r="P13" s="391"/>
      <c r="Q13" s="389"/>
      <c r="R13" s="390"/>
      <c r="S13" s="389"/>
      <c r="T13" s="387"/>
      <c r="U13" s="392"/>
      <c r="V13" s="389"/>
      <c r="W13" s="393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</row>
    <row r="14" spans="1:33" ht="18" customHeight="1">
      <c r="A14" s="619" t="s">
        <v>77</v>
      </c>
      <c r="B14" s="569"/>
      <c r="C14" s="618" t="s">
        <v>917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</row>
    <row r="15" spans="1:33" ht="6" customHeight="1">
      <c r="A15" s="394"/>
      <c r="C15" s="395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</row>
    <row r="16" spans="1:33" ht="6" customHeight="1">
      <c r="A16" s="394"/>
      <c r="B16" s="394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</row>
    <row r="17" spans="1:33" ht="19.5" customHeight="1" thickBot="1">
      <c r="A17" s="620" t="s">
        <v>359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</row>
    <row r="18" spans="1:33" ht="12.75" customHeight="1" thickBot="1">
      <c r="A18" s="637"/>
      <c r="B18" s="624" t="s">
        <v>30</v>
      </c>
      <c r="C18" s="625" t="s">
        <v>31</v>
      </c>
      <c r="D18" s="627" t="s">
        <v>32</v>
      </c>
      <c r="E18" s="632" t="s">
        <v>24</v>
      </c>
      <c r="F18" s="641"/>
      <c r="G18" s="641"/>
      <c r="H18" s="631" t="s">
        <v>35</v>
      </c>
      <c r="I18" s="641"/>
      <c r="J18" s="632" t="s">
        <v>343</v>
      </c>
      <c r="K18" s="642"/>
      <c r="L18" s="629" t="s">
        <v>6</v>
      </c>
      <c r="M18" s="641"/>
      <c r="N18" s="641"/>
      <c r="O18" s="632" t="s">
        <v>33</v>
      </c>
      <c r="P18" s="641"/>
      <c r="Q18" s="641"/>
      <c r="R18" s="631" t="s">
        <v>39</v>
      </c>
      <c r="S18" s="641"/>
      <c r="T18" s="631" t="s">
        <v>23</v>
      </c>
      <c r="U18" s="641"/>
      <c r="V18" s="642"/>
      <c r="W18" s="627" t="s">
        <v>40</v>
      </c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</row>
    <row r="19" spans="1:33" s="57" customFormat="1" ht="12.75" customHeight="1" thickBot="1">
      <c r="A19" s="598"/>
      <c r="B19" s="616"/>
      <c r="C19" s="645"/>
      <c r="D19" s="644"/>
      <c r="E19" s="396" t="s">
        <v>41</v>
      </c>
      <c r="F19" s="397" t="s">
        <v>42</v>
      </c>
      <c r="G19" s="398" t="s">
        <v>43</v>
      </c>
      <c r="H19" s="399" t="s">
        <v>41</v>
      </c>
      <c r="I19" s="398" t="s">
        <v>43</v>
      </c>
      <c r="J19" s="396" t="s">
        <v>41</v>
      </c>
      <c r="K19" s="400" t="s">
        <v>43</v>
      </c>
      <c r="L19" s="401" t="s">
        <v>41</v>
      </c>
      <c r="M19" s="397" t="s">
        <v>42</v>
      </c>
      <c r="N19" s="398" t="s">
        <v>43</v>
      </c>
      <c r="O19" s="396" t="s">
        <v>41</v>
      </c>
      <c r="P19" s="397" t="s">
        <v>42</v>
      </c>
      <c r="Q19" s="398" t="s">
        <v>43</v>
      </c>
      <c r="R19" s="399" t="s">
        <v>41</v>
      </c>
      <c r="S19" s="402" t="s">
        <v>43</v>
      </c>
      <c r="T19" s="399" t="s">
        <v>41</v>
      </c>
      <c r="U19" s="397"/>
      <c r="V19" s="400" t="s">
        <v>43</v>
      </c>
      <c r="W19" s="644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</row>
    <row r="20" spans="1:33" s="57" customFormat="1" ht="12.75" customHeight="1" thickBot="1">
      <c r="A20" s="375" t="s">
        <v>912</v>
      </c>
      <c r="B20" s="403" t="s">
        <v>360</v>
      </c>
      <c r="C20" s="404" t="s">
        <v>81</v>
      </c>
      <c r="D20" s="405" t="s">
        <v>361</v>
      </c>
      <c r="E20" s="406" t="s">
        <v>108</v>
      </c>
      <c r="F20" s="407" t="s">
        <v>347</v>
      </c>
      <c r="G20" s="408">
        <f>IF(E20="",0,ROUNDDOWN((POWER(('[3]Konst'!$C$25-$E20),'[3]Konst'!$D$25))*'[3]Konst'!$B$25,0))</f>
        <v>760</v>
      </c>
      <c r="H20" s="409" t="s">
        <v>154</v>
      </c>
      <c r="I20" s="410">
        <f>IF(H20="",0,ROUNDDOWN((POWER((($H20*100)-'[3]Konst'!$C$26),'[3]Konst'!$D$26))*'[3]Konst'!$B$26,0))</f>
        <v>941</v>
      </c>
      <c r="J20" s="411" t="s">
        <v>362</v>
      </c>
      <c r="K20" s="408">
        <f>IF(J20="",0,ROUNDDOWN((POWER(($J20-'[3]Konst'!$C$28),'[3]Konst'!$D$28))*'[3]Konst'!$B$28,0))</f>
        <v>512</v>
      </c>
      <c r="L20" s="409" t="s">
        <v>363</v>
      </c>
      <c r="M20" s="412" t="s">
        <v>351</v>
      </c>
      <c r="N20" s="410">
        <f>IF(L20="",0,ROUNDDOWN((POWER(('[3]Konst'!$C$23-$L20),'[3]Konst'!$D$23))*'[3]Konst'!$B$23,0))</f>
        <v>708</v>
      </c>
      <c r="O20" s="411" t="s">
        <v>311</v>
      </c>
      <c r="P20" s="412" t="s">
        <v>70</v>
      </c>
      <c r="Q20" s="408">
        <f>IF(O20="",0,ROUNDDOWN((POWER((($O20*100)-'[3]Konst'!$C$27),'[3]Konst'!$D$27))*'[3]Konst'!$B$27,0))</f>
        <v>680</v>
      </c>
      <c r="R20" s="409" t="s">
        <v>364</v>
      </c>
      <c r="S20" s="410">
        <f>IF(R20="",0,ROUNDDOWN((POWER(($R20-'[3]Konst'!$C$29),'[3]Konst'!$D$29))*'[3]Konst'!$B$29,0))</f>
        <v>395</v>
      </c>
      <c r="T20" s="413" t="s">
        <v>365</v>
      </c>
      <c r="U20" s="414" t="e">
        <f>VALUE(60*MID(T20,1,1))+VALUE(MID(T20,3,2))+VALUE(MID(T20,6,2)/100)</f>
        <v>#VALUE!</v>
      </c>
      <c r="V20" s="410">
        <v>0</v>
      </c>
      <c r="W20" s="415">
        <f>SUM(G20,I20,K20,N20,Q20,S20,V20)</f>
        <v>3996</v>
      </c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</row>
    <row r="21" spans="1:33" s="57" customFormat="1" ht="6" customHeight="1">
      <c r="A21" s="386"/>
      <c r="B21" s="387"/>
      <c r="C21" s="77"/>
      <c r="D21" s="387"/>
      <c r="E21" s="387"/>
      <c r="F21" s="388"/>
      <c r="G21" s="389"/>
      <c r="H21" s="390"/>
      <c r="I21" s="389"/>
      <c r="J21" s="390"/>
      <c r="K21" s="389"/>
      <c r="L21" s="390"/>
      <c r="M21" s="391"/>
      <c r="N21" s="389"/>
      <c r="O21" s="390"/>
      <c r="P21" s="391"/>
      <c r="Q21" s="389"/>
      <c r="R21" s="390"/>
      <c r="S21" s="389"/>
      <c r="T21" s="387"/>
      <c r="U21" s="392"/>
      <c r="V21" s="389"/>
      <c r="W21" s="393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</row>
    <row r="22" spans="1:33" s="57" customFormat="1" ht="18" customHeight="1">
      <c r="A22" s="619" t="s">
        <v>77</v>
      </c>
      <c r="B22" s="583"/>
      <c r="C22" s="618" t="s">
        <v>918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</row>
    <row r="23" spans="1:33" s="57" customFormat="1" ht="6" customHeight="1">
      <c r="A23" s="394"/>
      <c r="C23" s="395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</row>
    <row r="24" spans="1:33" s="57" customFormat="1" ht="6" customHeight="1">
      <c r="A24" s="416"/>
      <c r="B24" s="387"/>
      <c r="C24" s="77"/>
      <c r="D24" s="387"/>
      <c r="E24" s="387"/>
      <c r="F24" s="388"/>
      <c r="G24" s="389"/>
      <c r="H24" s="390"/>
      <c r="I24" s="389"/>
      <c r="J24" s="390"/>
      <c r="K24" s="389"/>
      <c r="L24" s="390"/>
      <c r="M24" s="391"/>
      <c r="N24" s="389"/>
      <c r="O24" s="390"/>
      <c r="P24" s="391"/>
      <c r="Q24" s="389"/>
      <c r="R24" s="390"/>
      <c r="S24" s="389"/>
      <c r="T24" s="387"/>
      <c r="U24" s="392"/>
      <c r="V24" s="389"/>
      <c r="W24" s="393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</row>
    <row r="25" spans="1:33" s="57" customFormat="1" ht="18.75" customHeight="1" thickBot="1">
      <c r="A25" s="620" t="s">
        <v>366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</row>
    <row r="26" spans="1:33" s="57" customFormat="1" ht="12.75" customHeight="1" thickBot="1">
      <c r="A26" s="622"/>
      <c r="B26" s="624" t="s">
        <v>30</v>
      </c>
      <c r="C26" s="625" t="s">
        <v>31</v>
      </c>
      <c r="D26" s="627" t="s">
        <v>32</v>
      </c>
      <c r="E26" s="629" t="s">
        <v>24</v>
      </c>
      <c r="F26" s="630"/>
      <c r="G26" s="630"/>
      <c r="H26" s="631" t="s">
        <v>35</v>
      </c>
      <c r="I26" s="630"/>
      <c r="J26" s="629" t="s">
        <v>343</v>
      </c>
      <c r="K26" s="630"/>
      <c r="L26" s="631" t="s">
        <v>6</v>
      </c>
      <c r="M26" s="630"/>
      <c r="N26" s="630"/>
      <c r="O26" s="632" t="s">
        <v>33</v>
      </c>
      <c r="P26" s="630"/>
      <c r="Q26" s="633"/>
      <c r="R26" s="629" t="s">
        <v>39</v>
      </c>
      <c r="S26" s="630"/>
      <c r="T26" s="631" t="s">
        <v>23</v>
      </c>
      <c r="U26" s="630"/>
      <c r="V26" s="630"/>
      <c r="W26" s="634" t="s">
        <v>40</v>
      </c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</row>
    <row r="27" spans="1:33" s="57" customFormat="1" ht="12.75" customHeight="1" thickBot="1">
      <c r="A27" s="623"/>
      <c r="B27" s="623"/>
      <c r="C27" s="626"/>
      <c r="D27" s="628"/>
      <c r="E27" s="401" t="s">
        <v>41</v>
      </c>
      <c r="F27" s="397" t="s">
        <v>42</v>
      </c>
      <c r="G27" s="398" t="s">
        <v>43</v>
      </c>
      <c r="H27" s="399" t="s">
        <v>41</v>
      </c>
      <c r="I27" s="402" t="s">
        <v>43</v>
      </c>
      <c r="J27" s="401" t="s">
        <v>41</v>
      </c>
      <c r="K27" s="398" t="s">
        <v>43</v>
      </c>
      <c r="L27" s="399" t="s">
        <v>41</v>
      </c>
      <c r="M27" s="397" t="s">
        <v>42</v>
      </c>
      <c r="N27" s="398" t="s">
        <v>43</v>
      </c>
      <c r="O27" s="396" t="s">
        <v>41</v>
      </c>
      <c r="P27" s="397" t="s">
        <v>42</v>
      </c>
      <c r="Q27" s="400" t="s">
        <v>43</v>
      </c>
      <c r="R27" s="401" t="s">
        <v>41</v>
      </c>
      <c r="S27" s="402" t="s">
        <v>43</v>
      </c>
      <c r="T27" s="399" t="s">
        <v>41</v>
      </c>
      <c r="U27" s="397"/>
      <c r="V27" s="398" t="s">
        <v>43</v>
      </c>
      <c r="W27" s="635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</row>
    <row r="28" spans="1:33" s="57" customFormat="1" ht="12.75" customHeight="1">
      <c r="A28" s="417" t="s">
        <v>912</v>
      </c>
      <c r="B28" s="418" t="s">
        <v>367</v>
      </c>
      <c r="C28" s="350" t="s">
        <v>140</v>
      </c>
      <c r="D28" s="419" t="s">
        <v>368</v>
      </c>
      <c r="E28" s="352" t="s">
        <v>369</v>
      </c>
      <c r="F28" s="353" t="s">
        <v>347</v>
      </c>
      <c r="G28" s="354">
        <f>IF(E28="",0,ROUNDDOWN((POWER(('[3]Konst'!$C$25-$E28),'[3]Konst'!$D$25))*'[3]Konst'!$B$25,0))</f>
        <v>725</v>
      </c>
      <c r="H28" s="355" t="s">
        <v>370</v>
      </c>
      <c r="I28" s="356">
        <f>IF(H28="",0,ROUNDDOWN((POWER((($H28*100)-'[3]Konst'!$C$26),'[3]Konst'!$D$26))*'[3]Konst'!$B$26,0))</f>
        <v>689</v>
      </c>
      <c r="J28" s="352" t="s">
        <v>319</v>
      </c>
      <c r="K28" s="354">
        <f>IF(J28="",0,ROUNDDOWN((POWER(($J28-'[3]Konst'!$C$28),'[3]Konst'!$D$28))*'[3]Konst'!$B$28,0))</f>
        <v>396</v>
      </c>
      <c r="L28" s="355" t="s">
        <v>371</v>
      </c>
      <c r="M28" s="353" t="s">
        <v>351</v>
      </c>
      <c r="N28" s="356">
        <f>IF(L28="",0,ROUNDDOWN((POWER(('[3]Konst'!$C$23-$L28),'[3]Konst'!$D$23))*'[3]Konst'!$B$23,0))</f>
        <v>789</v>
      </c>
      <c r="O28" s="352" t="s">
        <v>372</v>
      </c>
      <c r="P28" s="353" t="s">
        <v>373</v>
      </c>
      <c r="Q28" s="354">
        <f>IF(O28="",0,ROUNDDOWN((POWER((($O28*100)-'[3]Konst'!$C$27),'[3]Konst'!$D$27))*'[3]Konst'!$B$27,0))</f>
        <v>768</v>
      </c>
      <c r="R28" s="355" t="s">
        <v>374</v>
      </c>
      <c r="S28" s="356">
        <f>IF(R28="",0,ROUNDDOWN((POWER(($R28-'[3]Konst'!$C$29),'[3]Konst'!$D$29))*'[3]Konst'!$B$29,0))</f>
        <v>393</v>
      </c>
      <c r="T28" s="355" t="s">
        <v>375</v>
      </c>
      <c r="U28" s="357">
        <f>VALUE(60*MID(T28,1,1))+VALUE(MID(T28,3,2))+VALUE(MID(T28,6,2)/100)</f>
        <v>142.61</v>
      </c>
      <c r="V28" s="356">
        <f>IF(T28="",0,ROUNDDOWN((POWER(('[3]Konst'!$C$24-$U28),'[3]Konst'!$D$24))*'[3]Konst'!$B$24,0))</f>
        <v>788</v>
      </c>
      <c r="W28" s="358">
        <f>SUM(G28,I28,K28,N28,Q28,S28,V28)</f>
        <v>4548</v>
      </c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</row>
    <row r="29" spans="1:33" s="57" customFormat="1" ht="12.75" customHeight="1">
      <c r="A29" s="420" t="s">
        <v>913</v>
      </c>
      <c r="B29" s="421" t="s">
        <v>376</v>
      </c>
      <c r="C29" s="361" t="s">
        <v>140</v>
      </c>
      <c r="D29" s="422" t="s">
        <v>377</v>
      </c>
      <c r="E29" s="363" t="s">
        <v>378</v>
      </c>
      <c r="F29" s="364" t="s">
        <v>347</v>
      </c>
      <c r="G29" s="365">
        <f>IF(E29="",0,ROUNDDOWN((POWER(('[3]Konst'!$C$25-$E29),'[3]Konst'!$D$25))*'[3]Konst'!$B$25,0))</f>
        <v>759</v>
      </c>
      <c r="H29" s="366" t="s">
        <v>379</v>
      </c>
      <c r="I29" s="367">
        <f>IF(H29="",0,ROUNDDOWN((POWER((($H29*100)-'[3]Konst'!$C$26),'[3]Konst'!$D$26))*'[3]Konst'!$B$26,0))</f>
        <v>621</v>
      </c>
      <c r="J29" s="363" t="s">
        <v>380</v>
      </c>
      <c r="K29" s="365">
        <f>IF(J29="",0,ROUNDDOWN((POWER(($J29-'[3]Konst'!$C$28),'[3]Konst'!$D$28))*'[3]Konst'!$B$28,0))</f>
        <v>325</v>
      </c>
      <c r="L29" s="366" t="s">
        <v>381</v>
      </c>
      <c r="M29" s="364" t="s">
        <v>351</v>
      </c>
      <c r="N29" s="367">
        <f>IF(L29="",0,ROUNDDOWN((POWER(('[3]Konst'!$C$23-$L29),'[3]Konst'!$D$23))*'[3]Konst'!$B$23,0))</f>
        <v>895</v>
      </c>
      <c r="O29" s="363" t="s">
        <v>382</v>
      </c>
      <c r="P29" s="364" t="s">
        <v>104</v>
      </c>
      <c r="Q29" s="365">
        <f>IF(O29="",0,ROUNDDOWN((POWER((($O29*100)-'[3]Konst'!$C$27),'[3]Konst'!$D$27))*'[3]Konst'!$B$27,0))</f>
        <v>753</v>
      </c>
      <c r="R29" s="366" t="s">
        <v>383</v>
      </c>
      <c r="S29" s="367">
        <f>IF(R29="",0,ROUNDDOWN((POWER(($R29-'[3]Konst'!$C$29),'[3]Konst'!$D$29))*'[3]Konst'!$B$29,0))</f>
        <v>356</v>
      </c>
      <c r="T29" s="366" t="s">
        <v>384</v>
      </c>
      <c r="U29" s="368">
        <f>VALUE(60*MID(T29,1,1))+VALUE(MID(T29,3,2))+VALUE(MID(T29,6,2)/100)</f>
        <v>161.15</v>
      </c>
      <c r="V29" s="367">
        <f>IF(T29="",0,ROUNDDOWN((POWER(('[3]Konst'!$C$24-$U29),'[3]Konst'!$D$24))*'[3]Konst'!$B$24,0))</f>
        <v>560</v>
      </c>
      <c r="W29" s="369">
        <f>SUM(G29,I29,K29,N29,Q29,S29,V29)</f>
        <v>4269</v>
      </c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</row>
    <row r="30" spans="1:33" s="57" customFormat="1" ht="12.75" customHeight="1">
      <c r="A30" s="420" t="s">
        <v>914</v>
      </c>
      <c r="B30" s="421" t="s">
        <v>385</v>
      </c>
      <c r="C30" s="423">
        <v>1995</v>
      </c>
      <c r="D30" s="422" t="s">
        <v>361</v>
      </c>
      <c r="E30" s="363" t="s">
        <v>386</v>
      </c>
      <c r="F30" s="364" t="s">
        <v>347</v>
      </c>
      <c r="G30" s="365">
        <f>IF(E30="",0,ROUNDDOWN((POWER(('[3]Konst'!$C$25-$E30),'[3]Konst'!$D$25))*'[3]Konst'!$B$25,0))</f>
        <v>730</v>
      </c>
      <c r="H30" s="366" t="s">
        <v>387</v>
      </c>
      <c r="I30" s="367">
        <f>IF(H30="",0,ROUNDDOWN((POWER((($H30*100)-'[3]Konst'!$C$26),'[3]Konst'!$D$26))*'[3]Konst'!$B$26,0))</f>
        <v>830</v>
      </c>
      <c r="J30" s="363" t="s">
        <v>388</v>
      </c>
      <c r="K30" s="365">
        <f>IF(J30="",0,ROUNDDOWN((POWER(($J30-'[3]Konst'!$C$28),'[3]Konst'!$D$28))*'[3]Konst'!$B$28,0))</f>
        <v>384</v>
      </c>
      <c r="L30" s="366" t="s">
        <v>389</v>
      </c>
      <c r="M30" s="364" t="s">
        <v>351</v>
      </c>
      <c r="N30" s="367">
        <f>IF(L30="",0,ROUNDDOWN((POWER(('[3]Konst'!$C$23-$L30),'[3]Konst'!$D$23))*'[3]Konst'!$B$23,0))</f>
        <v>642</v>
      </c>
      <c r="O30" s="363" t="s">
        <v>390</v>
      </c>
      <c r="P30" s="364" t="s">
        <v>373</v>
      </c>
      <c r="Q30" s="365">
        <f>IF(O30="",0,ROUNDDOWN((POWER((($O30*100)-'[3]Konst'!$C$27),'[3]Konst'!$D$27))*'[3]Konst'!$B$27,0))</f>
        <v>626</v>
      </c>
      <c r="R30" s="366" t="s">
        <v>391</v>
      </c>
      <c r="S30" s="367">
        <f>IF(R30="",0,ROUNDDOWN((POWER(($R30-'[3]Konst'!$C$29),'[3]Konst'!$D$29))*'[3]Konst'!$B$29,0))</f>
        <v>388</v>
      </c>
      <c r="T30" s="366" t="s">
        <v>392</v>
      </c>
      <c r="U30" s="368">
        <f>VALUE(60*MID(T30,1,1))+VALUE(MID(T30,3,2))+VALUE(MID(T30,6,2)/100)</f>
        <v>163.28</v>
      </c>
      <c r="V30" s="367">
        <f>IF(T30="",0,ROUNDDOWN((POWER(('[3]Konst'!$C$24-$U30),'[3]Konst'!$D$24))*'[3]Konst'!$B$24,0))</f>
        <v>536</v>
      </c>
      <c r="W30" s="369">
        <f>SUM(G30,I30,K30,N30,Q30,S30,V30)</f>
        <v>4136</v>
      </c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</row>
    <row r="31" spans="1:33" s="57" customFormat="1" ht="12.75" customHeight="1" thickBot="1">
      <c r="A31" s="424"/>
      <c r="B31" s="425" t="s">
        <v>393</v>
      </c>
      <c r="C31" s="426">
        <v>1996</v>
      </c>
      <c r="D31" s="427" t="s">
        <v>394</v>
      </c>
      <c r="E31" s="379" t="s">
        <v>395</v>
      </c>
      <c r="F31" s="380" t="s">
        <v>347</v>
      </c>
      <c r="G31" s="381">
        <f>IF(E31="",0,ROUNDDOWN((POWER(('[3]Konst'!$C$25-$E31),'[3]Konst'!$D$25))*'[3]Konst'!$B$25,0))</f>
        <v>618</v>
      </c>
      <c r="H31" s="382" t="s">
        <v>95</v>
      </c>
      <c r="I31" s="383">
        <f>IF(H31="",0,ROUNDDOWN((POWER((($H31*100)-'[3]Konst'!$C$26),'[3]Konst'!$D$26))*'[3]Konst'!$B$26,0))</f>
        <v>655</v>
      </c>
      <c r="J31" s="379" t="s">
        <v>48</v>
      </c>
      <c r="K31" s="381">
        <f>IF(J31="",0,ROUNDDOWN((POWER(($J31-'[3]Konst'!$C$28),'[3]Konst'!$D$28))*'[3]Konst'!$B$28,0))</f>
        <v>361</v>
      </c>
      <c r="L31" s="382" t="s">
        <v>396</v>
      </c>
      <c r="M31" s="380" t="s">
        <v>351</v>
      </c>
      <c r="N31" s="383">
        <f>IF(L31="",0,ROUNDDOWN((POWER(('[3]Konst'!$C$23-$L31),'[3]Konst'!$D$23))*'[3]Konst'!$B$23,0))</f>
        <v>651</v>
      </c>
      <c r="O31" s="379" t="s">
        <v>397</v>
      </c>
      <c r="P31" s="380" t="s">
        <v>162</v>
      </c>
      <c r="Q31" s="381">
        <f>IF(O31="",0,ROUNDDOWN((POWER((($O31*100)-'[3]Konst'!$C$27),'[3]Konst'!$D$27))*'[3]Konst'!$B$27,0))</f>
        <v>479</v>
      </c>
      <c r="R31" s="382" t="s">
        <v>186</v>
      </c>
      <c r="S31" s="383">
        <v>0</v>
      </c>
      <c r="T31" s="382"/>
      <c r="U31" s="384" t="e">
        <f>VALUE(60*MID(T31,1,1))+VALUE(MID(T31,3,2))+VALUE(MID(T31,6,2)/100)</f>
        <v>#VALUE!</v>
      </c>
      <c r="V31" s="383">
        <f>IF(T31="",0,ROUNDDOWN((POWER(('[3]Konst'!$C$24-$U31),'[3]Konst'!$D$24))*'[3]Konst'!$B$24,0))</f>
        <v>0</v>
      </c>
      <c r="W31" s="385">
        <v>0</v>
      </c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</row>
    <row r="32" spans="1:33" s="57" customFormat="1" ht="6" customHeight="1">
      <c r="A32" s="428"/>
      <c r="B32" s="429"/>
      <c r="C32" s="429"/>
      <c r="D32" s="429"/>
      <c r="E32" s="429"/>
      <c r="F32" s="389"/>
      <c r="G32" s="389"/>
      <c r="H32" s="429"/>
      <c r="I32" s="389"/>
      <c r="J32" s="429"/>
      <c r="K32" s="389"/>
      <c r="L32" s="429"/>
      <c r="M32" s="387"/>
      <c r="N32" s="389"/>
      <c r="O32" s="429"/>
      <c r="P32" s="429"/>
      <c r="Q32" s="389"/>
      <c r="R32" s="429"/>
      <c r="S32" s="389"/>
      <c r="T32" s="429"/>
      <c r="U32" s="429"/>
      <c r="V32" s="389"/>
      <c r="W32" s="428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</row>
    <row r="33" spans="1:33" ht="18" customHeight="1">
      <c r="A33" s="617" t="s">
        <v>77</v>
      </c>
      <c r="B33" s="569"/>
      <c r="C33" s="618" t="s">
        <v>917</v>
      </c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</row>
    <row r="34" spans="1:33" s="114" customFormat="1" ht="12.75" customHeight="1">
      <c r="A34" s="416"/>
      <c r="B34" s="387"/>
      <c r="C34" s="77"/>
      <c r="D34" s="387"/>
      <c r="E34" s="387"/>
      <c r="F34" s="388"/>
      <c r="G34" s="389"/>
      <c r="H34" s="390"/>
      <c r="I34" s="389"/>
      <c r="J34" s="390"/>
      <c r="K34" s="389"/>
      <c r="L34" s="390"/>
      <c r="M34" s="391"/>
      <c r="N34" s="389"/>
      <c r="O34" s="390"/>
      <c r="P34" s="391"/>
      <c r="Q34" s="389"/>
      <c r="R34" s="390"/>
      <c r="S34" s="389"/>
      <c r="T34" s="387"/>
      <c r="U34" s="392"/>
      <c r="V34" s="389"/>
      <c r="W34" s="393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</row>
  </sheetData>
  <sheetProtection/>
  <mergeCells count="47">
    <mergeCell ref="A14:B14"/>
    <mergeCell ref="C14:W14"/>
    <mergeCell ref="T18:V18"/>
    <mergeCell ref="R18:S18"/>
    <mergeCell ref="E18:G18"/>
    <mergeCell ref="H18:I18"/>
    <mergeCell ref="L18:N18"/>
    <mergeCell ref="A17:W17"/>
    <mergeCell ref="W18:W19"/>
    <mergeCell ref="O18:Q18"/>
    <mergeCell ref="J18:K18"/>
    <mergeCell ref="D18:D19"/>
    <mergeCell ref="B18:B19"/>
    <mergeCell ref="A18:A19"/>
    <mergeCell ref="C18:C19"/>
    <mergeCell ref="W26:W27"/>
    <mergeCell ref="A1:W1"/>
    <mergeCell ref="A2:W2"/>
    <mergeCell ref="A3:W3"/>
    <mergeCell ref="A4:A5"/>
    <mergeCell ref="B4:B5"/>
    <mergeCell ref="C4:C5"/>
    <mergeCell ref="D4:D5"/>
    <mergeCell ref="E4:G4"/>
    <mergeCell ref="H4:I4"/>
    <mergeCell ref="J4:K4"/>
    <mergeCell ref="L4:N4"/>
    <mergeCell ref="O4:Q4"/>
    <mergeCell ref="R4:S4"/>
    <mergeCell ref="T4:V4"/>
    <mergeCell ref="W4:W5"/>
    <mergeCell ref="A33:B33"/>
    <mergeCell ref="C33:W33"/>
    <mergeCell ref="A22:B22"/>
    <mergeCell ref="C22:W22"/>
    <mergeCell ref="A25:W25"/>
    <mergeCell ref="A26:A27"/>
    <mergeCell ref="B26:B27"/>
    <mergeCell ref="C26:C27"/>
    <mergeCell ref="D26:D27"/>
    <mergeCell ref="E26:G26"/>
    <mergeCell ref="H26:I26"/>
    <mergeCell ref="J26:K26"/>
    <mergeCell ref="L26:N26"/>
    <mergeCell ref="O26:Q26"/>
    <mergeCell ref="R26:S26"/>
    <mergeCell ref="T26:V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A1">
      <selection activeCell="Y59" sqref="Y59"/>
    </sheetView>
  </sheetViews>
  <sheetFormatPr defaultColWidth="17.28125" defaultRowHeight="15.75" customHeight="1"/>
  <cols>
    <col min="1" max="1" width="4.140625" style="0" customWidth="1"/>
    <col min="2" max="2" width="20.140625" style="0" customWidth="1"/>
    <col min="3" max="3" width="6.00390625" style="0" customWidth="1"/>
    <col min="4" max="4" width="21.57421875" style="0" customWidth="1"/>
    <col min="5" max="5" width="5.7109375" style="0" customWidth="1"/>
    <col min="6" max="6" width="3.7109375" style="0" customWidth="1"/>
    <col min="7" max="7" width="4.7109375" style="0" customWidth="1"/>
    <col min="8" max="8" width="5.71093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3.8515625" style="0" customWidth="1"/>
    <col min="14" max="14" width="4.7109375" style="0" customWidth="1"/>
    <col min="15" max="15" width="5.7109375" style="0" customWidth="1"/>
    <col min="16" max="16" width="3.7109375" style="0" customWidth="1"/>
    <col min="17" max="17" width="4.7109375" style="0" customWidth="1"/>
    <col min="18" max="18" width="6.7109375" style="0" customWidth="1"/>
    <col min="19" max="19" width="4.7109375" style="0" customWidth="1"/>
    <col min="20" max="20" width="7.28125" style="0" customWidth="1"/>
    <col min="21" max="21" width="0" style="0" hidden="1" customWidth="1"/>
    <col min="22" max="22" width="4.7109375" style="0" customWidth="1"/>
    <col min="23" max="23" width="11.28125" style="0" customWidth="1"/>
    <col min="24" max="30" width="9.140625" style="0" customWidth="1"/>
    <col min="31" max="31" width="7.28125" style="0" customWidth="1"/>
    <col min="32" max="33" width="9.140625" style="0" customWidth="1"/>
  </cols>
  <sheetData>
    <row r="1" spans="1:33" ht="27" customHeight="1" thickBot="1">
      <c r="A1" s="651" t="s">
        <v>398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 thickBot="1">
      <c r="A2" s="662"/>
      <c r="B2" s="661" t="s">
        <v>399</v>
      </c>
      <c r="C2" s="659" t="s">
        <v>400</v>
      </c>
      <c r="D2" s="660" t="s">
        <v>401</v>
      </c>
      <c r="E2" s="653" t="s">
        <v>402</v>
      </c>
      <c r="F2" s="641"/>
      <c r="G2" s="641"/>
      <c r="H2" s="658" t="s">
        <v>403</v>
      </c>
      <c r="I2" s="642"/>
      <c r="J2" s="653" t="s">
        <v>404</v>
      </c>
      <c r="K2" s="641"/>
      <c r="L2" s="658" t="s">
        <v>405</v>
      </c>
      <c r="M2" s="641"/>
      <c r="N2" s="642"/>
      <c r="O2" s="653" t="s">
        <v>406</v>
      </c>
      <c r="P2" s="641"/>
      <c r="Q2" s="641"/>
      <c r="R2" s="652" t="s">
        <v>407</v>
      </c>
      <c r="S2" s="641"/>
      <c r="T2" s="658" t="s">
        <v>408</v>
      </c>
      <c r="U2" s="641"/>
      <c r="V2" s="642"/>
      <c r="W2" s="657" t="s">
        <v>409</v>
      </c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 thickBot="1">
      <c r="A3" s="598"/>
      <c r="B3" s="616"/>
      <c r="C3" s="645"/>
      <c r="D3" s="644"/>
      <c r="E3" s="17" t="s">
        <v>410</v>
      </c>
      <c r="F3" s="430" t="s">
        <v>411</v>
      </c>
      <c r="G3" s="18" t="s">
        <v>412</v>
      </c>
      <c r="H3" s="481" t="s">
        <v>413</v>
      </c>
      <c r="I3" s="482" t="s">
        <v>414</v>
      </c>
      <c r="J3" s="17" t="s">
        <v>415</v>
      </c>
      <c r="K3" s="18" t="s">
        <v>416</v>
      </c>
      <c r="L3" s="481" t="s">
        <v>417</v>
      </c>
      <c r="M3" s="484" t="s">
        <v>418</v>
      </c>
      <c r="N3" s="482" t="s">
        <v>419</v>
      </c>
      <c r="O3" s="17" t="s">
        <v>420</v>
      </c>
      <c r="P3" s="430" t="s">
        <v>421</v>
      </c>
      <c r="Q3" s="18" t="s">
        <v>422</v>
      </c>
      <c r="R3" s="19" t="s">
        <v>423</v>
      </c>
      <c r="S3" s="485" t="s">
        <v>424</v>
      </c>
      <c r="T3" s="481" t="s">
        <v>425</v>
      </c>
      <c r="U3" s="484"/>
      <c r="V3" s="482" t="s">
        <v>426</v>
      </c>
      <c r="W3" s="598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 customHeight="1">
      <c r="A4" s="475">
        <v>1</v>
      </c>
      <c r="B4" s="476" t="s">
        <v>427</v>
      </c>
      <c r="C4" s="477" t="s">
        <v>428</v>
      </c>
      <c r="D4" s="478" t="s">
        <v>429</v>
      </c>
      <c r="E4" s="432" t="s">
        <v>430</v>
      </c>
      <c r="F4" s="433" t="s">
        <v>431</v>
      </c>
      <c r="G4" s="434">
        <f>IF(E4="",0,ROUNDDOWN((POWER((Konst!$C$25-$E4),Konst!$D$25))*Konst!$B$25,0))</f>
        <v>788</v>
      </c>
      <c r="H4" s="479">
        <v>1.74</v>
      </c>
      <c r="I4" s="480">
        <f>IF(H4="",0,ROUNDDOWN((POWER((($H4*100)-Konst!$C$26),Konst!$D$26))*Konst!$B$26,0))</f>
        <v>903</v>
      </c>
      <c r="J4" s="437">
        <v>11.35</v>
      </c>
      <c r="K4" s="434">
        <f>IF(J4="",0,ROUNDDOWN((POWER(($J4-Konst!$C$28),Konst!$D$28))*Konst!$B$28,0))</f>
        <v>618</v>
      </c>
      <c r="L4" s="479">
        <v>27.65</v>
      </c>
      <c r="M4" s="483" t="s">
        <v>432</v>
      </c>
      <c r="N4" s="480">
        <f>IF(L4="",0,ROUNDDOWN((POWER((Konst!$C$23-$L4),Konst!$D$23))*Konst!$B$23,0))</f>
        <v>659</v>
      </c>
      <c r="O4" s="432" t="s">
        <v>433</v>
      </c>
      <c r="P4" s="433" t="s">
        <v>434</v>
      </c>
      <c r="Q4" s="434">
        <f>IF(O4="",0,ROUNDDOWN((POWER((($O4*100)-Konst!$C$27),Konst!$D$27))*Konst!$B$27,0))</f>
        <v>570</v>
      </c>
      <c r="R4" s="439" t="s">
        <v>435</v>
      </c>
      <c r="S4" s="436">
        <f>IF(R4="",0,ROUNDDOWN((POWER(($R4-Konst!$C$29),Konst!$D$29))*Konst!$B$29,0))</f>
        <v>678</v>
      </c>
      <c r="T4" s="486" t="s">
        <v>436</v>
      </c>
      <c r="U4" s="487">
        <f aca="true" t="shared" si="0" ref="U4:U28">VALUE(60*MID(T4,1,1))+VALUE(MID(T4,3,2))+VALUE(MID(T4,6,2)/100)</f>
        <v>149.97</v>
      </c>
      <c r="V4" s="480">
        <f>IF(T4="",0,ROUNDDOWN((POWER((Konst!$C$24-$U4),Konst!$D$24))*Konst!$B$24,0))</f>
        <v>693</v>
      </c>
      <c r="W4" s="488">
        <f aca="true" t="shared" si="1" ref="W4:W27">SUM(G4,I4,K4,N4,Q4,S4,V4)</f>
        <v>4909</v>
      </c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 customHeight="1">
      <c r="A5" s="442">
        <v>2</v>
      </c>
      <c r="B5" s="443" t="s">
        <v>437</v>
      </c>
      <c r="C5" s="444" t="s">
        <v>438</v>
      </c>
      <c r="D5" s="445" t="s">
        <v>439</v>
      </c>
      <c r="E5" s="446" t="s">
        <v>440</v>
      </c>
      <c r="F5" s="433" t="s">
        <v>441</v>
      </c>
      <c r="G5" s="447">
        <f>IF(E5="",0,ROUNDDOWN((POWER((Konst!$C$25-$E5),Konst!$D$25))*Konst!$B$25,0))</f>
        <v>936</v>
      </c>
      <c r="H5" s="435">
        <v>1.56</v>
      </c>
      <c r="I5" s="436">
        <f>IF(H5="",0,ROUNDDOWN((POWER((($H5*100)-Konst!$C$26),Konst!$D$26))*Konst!$B$26,0))</f>
        <v>689</v>
      </c>
      <c r="J5" s="448">
        <v>9.45</v>
      </c>
      <c r="K5" s="447">
        <f>IF(J5="",0,ROUNDDOWN((POWER(($J5-Konst!$C$28),Konst!$D$28))*Konst!$B$28,0))</f>
        <v>494</v>
      </c>
      <c r="L5" s="435">
        <v>26</v>
      </c>
      <c r="M5" s="438" t="s">
        <v>442</v>
      </c>
      <c r="N5" s="436">
        <f>IF(L5="",0,ROUNDDOWN((POWER((Konst!$C$23-$L5),Konst!$D$23))*Konst!$B$23,0))</f>
        <v>797</v>
      </c>
      <c r="O5" s="446" t="s">
        <v>443</v>
      </c>
      <c r="P5" s="433" t="s">
        <v>444</v>
      </c>
      <c r="Q5" s="447">
        <f>IF(O5="",0,ROUNDDOWN((POWER((($O5*100)-Konst!$C$27),Konst!$D$27))*Konst!$B$27,0))</f>
        <v>717</v>
      </c>
      <c r="R5" s="439" t="s">
        <v>445</v>
      </c>
      <c r="S5" s="436">
        <f>IF(R5="",0,ROUNDDOWN((POWER(($R5-Konst!$C$29),Konst!$D$29))*Konst!$B$29,0))</f>
        <v>526</v>
      </c>
      <c r="T5" s="439" t="s">
        <v>446</v>
      </c>
      <c r="U5" s="440">
        <f t="shared" si="0"/>
        <v>146.61</v>
      </c>
      <c r="V5" s="436">
        <f>IF(T5="",0,ROUNDDOWN((POWER((Konst!$C$24-$U5),Konst!$D$24))*Konst!$B$24,0))</f>
        <v>736</v>
      </c>
      <c r="W5" s="449">
        <f t="shared" si="1"/>
        <v>4895</v>
      </c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 customHeight="1">
      <c r="A6" s="431">
        <v>3</v>
      </c>
      <c r="B6" s="20" t="s">
        <v>447</v>
      </c>
      <c r="C6" s="21" t="s">
        <v>448</v>
      </c>
      <c r="D6" s="22" t="s">
        <v>449</v>
      </c>
      <c r="E6" s="432" t="s">
        <v>450</v>
      </c>
      <c r="F6" s="433" t="s">
        <v>451</v>
      </c>
      <c r="G6" s="434">
        <f>IF(E6="",0,ROUNDDOWN((POWER((Konst!$C$25-$E6),Konst!$D$25))*Konst!$B$25,0))</f>
        <v>793</v>
      </c>
      <c r="H6" s="435">
        <v>1.74</v>
      </c>
      <c r="I6" s="436">
        <f>IF(H6="",0,ROUNDDOWN((POWER((($H6*100)-Konst!$C$26),Konst!$D$26))*Konst!$B$26,0))</f>
        <v>903</v>
      </c>
      <c r="J6" s="437">
        <v>10.56</v>
      </c>
      <c r="K6" s="434">
        <f>IF(J6="",0,ROUNDDOWN((POWER(($J6-Konst!$C$28),Konst!$D$28))*Konst!$B$28,0))</f>
        <v>566</v>
      </c>
      <c r="L6" s="435">
        <v>27.06</v>
      </c>
      <c r="M6" s="438" t="s">
        <v>452</v>
      </c>
      <c r="N6" s="436">
        <f>IF(L6="",0,ROUNDDOWN((POWER((Konst!$C$23-$L6),Konst!$D$23))*Konst!$B$23,0))</f>
        <v>707</v>
      </c>
      <c r="O6" s="432" t="s">
        <v>453</v>
      </c>
      <c r="P6" s="433" t="s">
        <v>454</v>
      </c>
      <c r="Q6" s="434">
        <f>IF(O6="",0,ROUNDDOWN((POWER((($O6*100)-Konst!$C$27),Konst!$D$27))*Konst!$B$27,0))</f>
        <v>729</v>
      </c>
      <c r="R6" s="439" t="s">
        <v>455</v>
      </c>
      <c r="S6" s="436">
        <f>IF(R6="",0,ROUNDDOWN((POWER(($R6-Konst!$C$29),Konst!$D$29))*Konst!$B$29,0))</f>
        <v>563</v>
      </c>
      <c r="T6" s="439" t="s">
        <v>456</v>
      </c>
      <c r="U6" s="440">
        <f t="shared" si="0"/>
        <v>159.61</v>
      </c>
      <c r="V6" s="436">
        <f>IF(T6="",0,ROUNDDOWN((POWER((Konst!$C$24-$U6),Konst!$D$24))*Konst!$B$24,0))</f>
        <v>577</v>
      </c>
      <c r="W6" s="441">
        <f t="shared" si="1"/>
        <v>4838</v>
      </c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 customHeight="1">
      <c r="A7" s="442">
        <v>4</v>
      </c>
      <c r="B7" s="450" t="s">
        <v>457</v>
      </c>
      <c r="C7" s="451" t="s">
        <v>458</v>
      </c>
      <c r="D7" s="452" t="s">
        <v>459</v>
      </c>
      <c r="E7" s="446" t="s">
        <v>460</v>
      </c>
      <c r="F7" s="433" t="s">
        <v>461</v>
      </c>
      <c r="G7" s="447">
        <f>IF(E7="",0,ROUNDDOWN((POWER((Konst!$C$25-$E7),Konst!$D$25))*Konst!$B$25,0))</f>
        <v>842</v>
      </c>
      <c r="H7" s="435">
        <v>1.53</v>
      </c>
      <c r="I7" s="436">
        <f>IF(H7="",0,ROUNDDOWN((POWER((($H7*100)-Konst!$C$26),Konst!$D$26))*Konst!$B$26,0))</f>
        <v>655</v>
      </c>
      <c r="J7" s="448">
        <v>8.29</v>
      </c>
      <c r="K7" s="447">
        <f>IF(J7="",0,ROUNDDOWN((POWER(($J7-Konst!$C$28),Konst!$D$28))*Konst!$B$28,0))</f>
        <v>418</v>
      </c>
      <c r="L7" s="435">
        <v>26.97</v>
      </c>
      <c r="M7" s="438" t="s">
        <v>462</v>
      </c>
      <c r="N7" s="436">
        <f>IF(L7="",0,ROUNDDOWN((POWER((Konst!$C$23-$L7),Konst!$D$23))*Konst!$B$23,0))</f>
        <v>714</v>
      </c>
      <c r="O7" s="446" t="s">
        <v>463</v>
      </c>
      <c r="P7" s="433" t="s">
        <v>464</v>
      </c>
      <c r="Q7" s="447">
        <f>IF(O7="",0,ROUNDDOWN((POWER((($O7*100)-Konst!$C$27),Konst!$D$27))*Konst!$B$27,0))</f>
        <v>601</v>
      </c>
      <c r="R7" s="439" t="s">
        <v>465</v>
      </c>
      <c r="S7" s="436">
        <f>IF(R7="",0,ROUNDDOWN((POWER(($R7-Konst!$C$29),Konst!$D$29))*Konst!$B$29,0))</f>
        <v>462</v>
      </c>
      <c r="T7" s="439" t="s">
        <v>466</v>
      </c>
      <c r="U7" s="440">
        <f t="shared" si="0"/>
        <v>149.41</v>
      </c>
      <c r="V7" s="436">
        <f>IF(T7="",0,ROUNDDOWN((POWER((Konst!$C$24-$U7),Konst!$D$24))*Konst!$B$24,0))</f>
        <v>700</v>
      </c>
      <c r="W7" s="449">
        <f t="shared" si="1"/>
        <v>4392</v>
      </c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 customHeight="1">
      <c r="A8" s="431">
        <v>5</v>
      </c>
      <c r="B8" s="453" t="s">
        <v>467</v>
      </c>
      <c r="C8" s="454" t="s">
        <v>468</v>
      </c>
      <c r="D8" s="455" t="s">
        <v>469</v>
      </c>
      <c r="E8" s="432" t="s">
        <v>470</v>
      </c>
      <c r="F8" s="433" t="s">
        <v>471</v>
      </c>
      <c r="G8" s="434">
        <f>IF(E8="",0,ROUNDDOWN((POWER((Konst!$C$25-$E8),Konst!$D$25))*Konst!$B$25,0))</f>
        <v>772</v>
      </c>
      <c r="H8" s="435">
        <v>1.56</v>
      </c>
      <c r="I8" s="436">
        <f>IF(H8="",0,ROUNDDOWN((POWER((($H8*100)-Konst!$C$26),Konst!$D$26))*Konst!$B$26,0))</f>
        <v>689</v>
      </c>
      <c r="J8" s="437">
        <v>8.75</v>
      </c>
      <c r="K8" s="434">
        <f>IF(J8="",0,ROUNDDOWN((POWER(($J8-Konst!$C$28),Konst!$D$28))*Konst!$B$28,0))</f>
        <v>448</v>
      </c>
      <c r="L8" s="435">
        <v>26.29</v>
      </c>
      <c r="M8" s="438" t="s">
        <v>472</v>
      </c>
      <c r="N8" s="436">
        <f>IF(L8="",0,ROUNDDOWN((POWER((Konst!$C$23-$L8),Konst!$D$23))*Konst!$B$23,0))</f>
        <v>772</v>
      </c>
      <c r="O8" s="432" t="s">
        <v>473</v>
      </c>
      <c r="P8" s="433" t="s">
        <v>474</v>
      </c>
      <c r="Q8" s="434">
        <f>IF(O8="",0,ROUNDDOWN((POWER((($O8*100)-Konst!$C$27),Konst!$D$27))*Konst!$B$27,0))</f>
        <v>527</v>
      </c>
      <c r="R8" s="439" t="s">
        <v>475</v>
      </c>
      <c r="S8" s="436">
        <f>IF(R8="",0,ROUNDDOWN((POWER(($R8-Konst!$C$29),Konst!$D$29))*Konst!$B$29,0))</f>
        <v>431</v>
      </c>
      <c r="T8" s="439" t="s">
        <v>476</v>
      </c>
      <c r="U8" s="440">
        <f t="shared" si="0"/>
        <v>147.99</v>
      </c>
      <c r="V8" s="436">
        <f>IF(T8="",0,ROUNDDOWN((POWER((Konst!$C$24-$U8),Konst!$D$24))*Konst!$B$24,0))</f>
        <v>718</v>
      </c>
      <c r="W8" s="441">
        <f t="shared" si="1"/>
        <v>4357</v>
      </c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 customHeight="1">
      <c r="A9" s="442">
        <v>6</v>
      </c>
      <c r="B9" s="456" t="s">
        <v>477</v>
      </c>
      <c r="C9" s="457" t="s">
        <v>478</v>
      </c>
      <c r="D9" s="458" t="s">
        <v>479</v>
      </c>
      <c r="E9" s="446" t="s">
        <v>480</v>
      </c>
      <c r="F9" s="433" t="s">
        <v>481</v>
      </c>
      <c r="G9" s="447">
        <f>IF(E9="",0,ROUNDDOWN((POWER((Konst!$C$25-$E9),Konst!$D$25))*Konst!$B$25,0))</f>
        <v>791</v>
      </c>
      <c r="H9" s="435">
        <v>1.56</v>
      </c>
      <c r="I9" s="436">
        <f>IF(H9="",0,ROUNDDOWN((POWER((($H9*100)-Konst!$C$26),Konst!$D$26))*Konst!$B$26,0))</f>
        <v>689</v>
      </c>
      <c r="J9" s="448">
        <v>8.88</v>
      </c>
      <c r="K9" s="447">
        <f>IF(J9="",0,ROUNDDOWN((POWER(($J9-Konst!$C$28),Konst!$D$28))*Konst!$B$28,0))</f>
        <v>456</v>
      </c>
      <c r="L9" s="435">
        <v>27.77</v>
      </c>
      <c r="M9" s="438" t="s">
        <v>482</v>
      </c>
      <c r="N9" s="436">
        <f>IF(L9="",0,ROUNDDOWN((POWER((Konst!$C$23-$L9),Konst!$D$23))*Konst!$B$23,0))</f>
        <v>649</v>
      </c>
      <c r="O9" s="446" t="s">
        <v>483</v>
      </c>
      <c r="P9" s="433" t="s">
        <v>484</v>
      </c>
      <c r="Q9" s="447">
        <f>IF(O9="",0,ROUNDDOWN((POWER((($O9*100)-Konst!$C$27),Konst!$D$27))*Konst!$B$27,0))</f>
        <v>514</v>
      </c>
      <c r="R9" s="439" t="s">
        <v>485</v>
      </c>
      <c r="S9" s="436">
        <f>IF(R9="",0,ROUNDDOWN((POWER(($R9-Konst!$C$29),Konst!$D$29))*Konst!$B$29,0))</f>
        <v>478</v>
      </c>
      <c r="T9" s="439" t="s">
        <v>486</v>
      </c>
      <c r="U9" s="440">
        <f t="shared" si="0"/>
        <v>161.5</v>
      </c>
      <c r="V9" s="436">
        <f>IF(T9="",0,ROUNDDOWN((POWER((Konst!$C$24-$U9),Konst!$D$24))*Konst!$B$24,0))</f>
        <v>556</v>
      </c>
      <c r="W9" s="449">
        <f t="shared" si="1"/>
        <v>4133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431">
        <v>7</v>
      </c>
      <c r="B10" s="453" t="s">
        <v>487</v>
      </c>
      <c r="C10" s="454" t="s">
        <v>488</v>
      </c>
      <c r="D10" s="455" t="s">
        <v>489</v>
      </c>
      <c r="E10" s="432" t="s">
        <v>490</v>
      </c>
      <c r="F10" s="433" t="s">
        <v>491</v>
      </c>
      <c r="G10" s="434">
        <f>IF(E10="",0,ROUNDDOWN((POWER((Konst!$C$25-$E10),Konst!$D$25))*Konst!$B$25,0))</f>
        <v>678</v>
      </c>
      <c r="H10" s="435">
        <v>1.56</v>
      </c>
      <c r="I10" s="436">
        <f>IF(H10="",0,ROUNDDOWN((POWER((($H10*100)-Konst!$C$26),Konst!$D$26))*Konst!$B$26,0))</f>
        <v>689</v>
      </c>
      <c r="J10" s="437">
        <v>9.42</v>
      </c>
      <c r="K10" s="434">
        <f>IF(J10="",0,ROUNDDOWN((POWER(($J10-Konst!$C$28),Konst!$D$28))*Konst!$B$28,0))</f>
        <v>492</v>
      </c>
      <c r="L10" s="435">
        <v>28.79</v>
      </c>
      <c r="M10" s="438" t="s">
        <v>492</v>
      </c>
      <c r="N10" s="436">
        <f>IF(L10="",0,ROUNDDOWN((POWER((Konst!$C$23-$L10),Konst!$D$23))*Konst!$B$23,0))</f>
        <v>570</v>
      </c>
      <c r="O10" s="432" t="s">
        <v>493</v>
      </c>
      <c r="P10" s="433" t="s">
        <v>494</v>
      </c>
      <c r="Q10" s="434">
        <f>IF(O10="",0,ROUNDDOWN((POWER((($O10*100)-Konst!$C$27),Konst!$D$27))*Konst!$B$27,0))</f>
        <v>426</v>
      </c>
      <c r="R10" s="439" t="s">
        <v>495</v>
      </c>
      <c r="S10" s="436">
        <f>IF(R10="",0,ROUNDDOWN((POWER(($R10-Konst!$C$29),Konst!$D$29))*Konst!$B$29,0))</f>
        <v>683</v>
      </c>
      <c r="T10" s="439" t="s">
        <v>496</v>
      </c>
      <c r="U10" s="440">
        <f t="shared" si="0"/>
        <v>168.08</v>
      </c>
      <c r="V10" s="436">
        <f>IF(T10="",0,ROUNDDOWN((POWER((Konst!$C$24-$U10),Konst!$D$24))*Konst!$B$24,0))</f>
        <v>484</v>
      </c>
      <c r="W10" s="441">
        <f t="shared" si="1"/>
        <v>4022</v>
      </c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customHeight="1">
      <c r="A11" s="442">
        <v>8</v>
      </c>
      <c r="B11" s="456" t="s">
        <v>497</v>
      </c>
      <c r="C11" s="457" t="s">
        <v>498</v>
      </c>
      <c r="D11" s="458" t="s">
        <v>499</v>
      </c>
      <c r="E11" s="446" t="s">
        <v>500</v>
      </c>
      <c r="F11" s="433" t="s">
        <v>501</v>
      </c>
      <c r="G11" s="447">
        <f>IF(E11="",0,ROUNDDOWN((POWER((Konst!$C$25-$E11),Konst!$D$25))*Konst!$B$25,0))</f>
        <v>664</v>
      </c>
      <c r="H11" s="435">
        <v>1.56</v>
      </c>
      <c r="I11" s="436">
        <f>IF(H11="",0,ROUNDDOWN((POWER((($H11*100)-Konst!$C$26),Konst!$D$26))*Konst!$B$26,0))</f>
        <v>689</v>
      </c>
      <c r="J11" s="448">
        <v>9.97</v>
      </c>
      <c r="K11" s="447">
        <f>IF(J11="",0,ROUNDDOWN((POWER(($J11-Konst!$C$28),Konst!$D$28))*Konst!$B$28,0))</f>
        <v>527</v>
      </c>
      <c r="L11" s="435">
        <v>28.26</v>
      </c>
      <c r="M11" s="438" t="s">
        <v>502</v>
      </c>
      <c r="N11" s="436">
        <f>IF(L11="",0,ROUNDDOWN((POWER((Konst!$C$23-$L11),Konst!$D$23))*Konst!$B$23,0))</f>
        <v>610</v>
      </c>
      <c r="O11" s="446" t="s">
        <v>503</v>
      </c>
      <c r="P11" s="433" t="s">
        <v>504</v>
      </c>
      <c r="Q11" s="447">
        <f>IF(O11="",0,ROUNDDOWN((POWER((($O11*100)-Konst!$C$27),Konst!$D$27))*Konst!$B$27,0))</f>
        <v>436</v>
      </c>
      <c r="R11" s="439" t="s">
        <v>505</v>
      </c>
      <c r="S11" s="436">
        <f>IF(R11="",0,ROUNDDOWN((POWER(($R11-Konst!$C$29),Konst!$D$29))*Konst!$B$29,0))</f>
        <v>428</v>
      </c>
      <c r="T11" s="439" t="s">
        <v>506</v>
      </c>
      <c r="U11" s="440">
        <f t="shared" si="0"/>
        <v>161.77</v>
      </c>
      <c r="V11" s="436">
        <f>IF(T11="",0,ROUNDDOWN((POWER((Konst!$C$24-$U11),Konst!$D$24))*Konst!$B$24,0))</f>
        <v>553</v>
      </c>
      <c r="W11" s="449">
        <f t="shared" si="1"/>
        <v>3907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431">
        <v>9</v>
      </c>
      <c r="B12" s="20" t="s">
        <v>507</v>
      </c>
      <c r="C12" s="21" t="s">
        <v>508</v>
      </c>
      <c r="D12" s="22" t="s">
        <v>509</v>
      </c>
      <c r="E12" s="432" t="s">
        <v>510</v>
      </c>
      <c r="F12" s="433" t="s">
        <v>511</v>
      </c>
      <c r="G12" s="434">
        <f>IF(E12="",0,ROUNDDOWN((POWER((Konst!$C$25-$E12),Konst!$D$25))*Konst!$B$25,0))</f>
        <v>751</v>
      </c>
      <c r="H12" s="435">
        <v>1.41</v>
      </c>
      <c r="I12" s="436">
        <f>IF(H12="",0,ROUNDDOWN((POWER((($H12*100)-Konst!$C$26),Konst!$D$26))*Konst!$B$26,0))</f>
        <v>523</v>
      </c>
      <c r="J12" s="437">
        <v>9.1</v>
      </c>
      <c r="K12" s="434">
        <f>IF(J12="",0,ROUNDDOWN((POWER(($J12-Konst!$C$28),Konst!$D$28))*Konst!$B$28,0))</f>
        <v>471</v>
      </c>
      <c r="L12" s="435">
        <v>26.84</v>
      </c>
      <c r="M12" s="438" t="s">
        <v>512</v>
      </c>
      <c r="N12" s="436">
        <f>IF(L12="",0,ROUNDDOWN((POWER((Konst!$C$23-$L12),Konst!$D$23))*Konst!$B$23,0))</f>
        <v>725</v>
      </c>
      <c r="O12" s="432" t="s">
        <v>513</v>
      </c>
      <c r="P12" s="433" t="s">
        <v>514</v>
      </c>
      <c r="Q12" s="434">
        <f>IF(O12="",0,ROUNDDOWN((POWER((($O12*100)-Konst!$C$27),Konst!$D$27))*Konst!$B$27,0))</f>
        <v>522</v>
      </c>
      <c r="R12" s="439" t="s">
        <v>515</v>
      </c>
      <c r="S12" s="459">
        <v>0</v>
      </c>
      <c r="T12" s="439" t="s">
        <v>516</v>
      </c>
      <c r="U12" s="440">
        <f t="shared" si="0"/>
        <v>151.46</v>
      </c>
      <c r="V12" s="436">
        <f>IF(T12="",0,ROUNDDOWN((POWER((Konst!$C$24-$U12),Konst!$D$24))*Konst!$B$24,0))</f>
        <v>675</v>
      </c>
      <c r="W12" s="441">
        <f t="shared" si="1"/>
        <v>3667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 customHeight="1">
      <c r="A13" s="442">
        <v>10</v>
      </c>
      <c r="B13" s="23" t="s">
        <v>517</v>
      </c>
      <c r="C13" s="24" t="s">
        <v>518</v>
      </c>
      <c r="D13" s="25" t="s">
        <v>519</v>
      </c>
      <c r="E13" s="432" t="s">
        <v>520</v>
      </c>
      <c r="F13" s="433" t="s">
        <v>521</v>
      </c>
      <c r="G13" s="434">
        <f>IF(E13="",0,ROUNDDOWN((POWER((Konst!$C$25-$E13),Konst!$D$25))*Konst!$B$25,0))</f>
        <v>523</v>
      </c>
      <c r="H13" s="435">
        <v>1.38</v>
      </c>
      <c r="I13" s="436">
        <f>IF(H13="",0,ROUNDDOWN((POWER((($H13*100)-Konst!$C$26),Konst!$D$26))*Konst!$B$26,0))</f>
        <v>491</v>
      </c>
      <c r="J13" s="437">
        <v>10.07</v>
      </c>
      <c r="K13" s="434">
        <f>IF(J13="",0,ROUNDDOWN((POWER(($J13-Konst!$C$28),Konst!$D$28))*Konst!$B$28,0))</f>
        <v>534</v>
      </c>
      <c r="L13" s="435">
        <v>29.38</v>
      </c>
      <c r="M13" s="438" t="s">
        <v>522</v>
      </c>
      <c r="N13" s="436">
        <f>IF(L13="",0,ROUNDDOWN((POWER((Konst!$C$23-$L13),Konst!$D$23))*Konst!$B$23,0))</f>
        <v>526</v>
      </c>
      <c r="O13" s="432" t="s">
        <v>523</v>
      </c>
      <c r="P13" s="433" t="s">
        <v>524</v>
      </c>
      <c r="Q13" s="434">
        <f>IF(O13="",0,ROUNDDOWN((POWER((($O13*100)-Konst!$C$27),Konst!$D$27))*Konst!$B$27,0))</f>
        <v>485</v>
      </c>
      <c r="R13" s="439" t="s">
        <v>525</v>
      </c>
      <c r="S13" s="436">
        <f>IF(R13="",0,ROUNDDOWN((POWER(($R13-Konst!$C$29),Konst!$D$29))*Konst!$B$29,0))</f>
        <v>493</v>
      </c>
      <c r="T13" s="439" t="s">
        <v>526</v>
      </c>
      <c r="U13" s="440">
        <f t="shared" si="0"/>
        <v>156.5</v>
      </c>
      <c r="V13" s="436">
        <f>IF(T13="",0,ROUNDDOWN((POWER((Konst!$C$24-$U13),Konst!$D$24))*Konst!$B$24,0))</f>
        <v>614</v>
      </c>
      <c r="W13" s="441">
        <f t="shared" si="1"/>
        <v>3666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 customHeight="1">
      <c r="A14" s="431">
        <v>11</v>
      </c>
      <c r="B14" s="450" t="s">
        <v>527</v>
      </c>
      <c r="C14" s="451" t="s">
        <v>528</v>
      </c>
      <c r="D14" s="452" t="s">
        <v>529</v>
      </c>
      <c r="E14" s="446" t="s">
        <v>530</v>
      </c>
      <c r="F14" s="433" t="s">
        <v>531</v>
      </c>
      <c r="G14" s="447">
        <f>IF(E14="",0,ROUNDDOWN((POWER((Konst!$C$25-$E14),Konst!$D$25))*Konst!$B$25,0))</f>
        <v>553</v>
      </c>
      <c r="H14" s="435">
        <v>1.38</v>
      </c>
      <c r="I14" s="436">
        <f>IF(H14="",0,ROUNDDOWN((POWER((($H14*100)-Konst!$C$26),Konst!$D$26))*Konst!$B$26,0))</f>
        <v>491</v>
      </c>
      <c r="J14" s="448">
        <v>8.06</v>
      </c>
      <c r="K14" s="447">
        <f>IF(J14="",0,ROUNDDOWN((POWER(($J14-Konst!$C$28),Konst!$D$28))*Konst!$B$28,0))</f>
        <v>403</v>
      </c>
      <c r="L14" s="435">
        <v>29.39</v>
      </c>
      <c r="M14" s="438" t="s">
        <v>532</v>
      </c>
      <c r="N14" s="436">
        <f>IF(L14="",0,ROUNDDOWN((POWER((Konst!$C$23-$L14),Konst!$D$23))*Konst!$B$23,0))</f>
        <v>526</v>
      </c>
      <c r="O14" s="446" t="s">
        <v>533</v>
      </c>
      <c r="P14" s="433" t="s">
        <v>534</v>
      </c>
      <c r="Q14" s="447">
        <f>IF(O14="",0,ROUNDDOWN((POWER((($O14*100)-Konst!$C$27),Konst!$D$27))*Konst!$B$27,0))</f>
        <v>535</v>
      </c>
      <c r="R14" s="439" t="s">
        <v>535</v>
      </c>
      <c r="S14" s="436">
        <f>IF(R14="",0,ROUNDDOWN((POWER(($R14-Konst!$C$29),Konst!$D$29))*Konst!$B$29,0))</f>
        <v>461</v>
      </c>
      <c r="T14" s="439" t="s">
        <v>536</v>
      </c>
      <c r="U14" s="440">
        <f t="shared" si="0"/>
        <v>167.37</v>
      </c>
      <c r="V14" s="436">
        <f>IF(T14="",0,ROUNDDOWN((POWER((Konst!$C$24-$U14),Konst!$D$24))*Konst!$B$24,0))</f>
        <v>491</v>
      </c>
      <c r="W14" s="449">
        <f t="shared" si="1"/>
        <v>3460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 customHeight="1">
      <c r="A15" s="442">
        <v>12</v>
      </c>
      <c r="B15" s="453" t="s">
        <v>537</v>
      </c>
      <c r="C15" s="454" t="s">
        <v>538</v>
      </c>
      <c r="D15" s="455" t="s">
        <v>539</v>
      </c>
      <c r="E15" s="432" t="s">
        <v>540</v>
      </c>
      <c r="F15" s="433" t="s">
        <v>541</v>
      </c>
      <c r="G15" s="434">
        <f>IF(E15="",0,ROUNDDOWN((POWER((Konst!$C$25-$E15),Konst!$D$25))*Konst!$B$25,0))</f>
        <v>600</v>
      </c>
      <c r="H15" s="435">
        <v>1.44</v>
      </c>
      <c r="I15" s="436">
        <f>IF(H15="",0,ROUNDDOWN((POWER((($H15*100)-Konst!$C$26),Konst!$D$26))*Konst!$B$26,0))</f>
        <v>555</v>
      </c>
      <c r="J15" s="437">
        <v>7.48</v>
      </c>
      <c r="K15" s="434">
        <f>IF(J15="",0,ROUNDDOWN((POWER(($J15-Konst!$C$28),Konst!$D$28))*Konst!$B$28,0))</f>
        <v>366</v>
      </c>
      <c r="L15" s="435">
        <v>28.99</v>
      </c>
      <c r="M15" s="438" t="s">
        <v>542</v>
      </c>
      <c r="N15" s="436">
        <f>IF(L15="",0,ROUNDDOWN((POWER((Konst!$C$23-$L15),Konst!$D$23))*Konst!$B$23,0))</f>
        <v>555</v>
      </c>
      <c r="O15" s="432" t="s">
        <v>543</v>
      </c>
      <c r="P15" s="433" t="s">
        <v>544</v>
      </c>
      <c r="Q15" s="434">
        <f>IF(O15="",0,ROUNDDOWN((POWER((($O15*100)-Konst!$C$27),Konst!$D$27))*Konst!$B$27,0))</f>
        <v>433</v>
      </c>
      <c r="R15" s="439" t="s">
        <v>545</v>
      </c>
      <c r="S15" s="436">
        <f>IF(R15="",0,ROUNDDOWN((POWER(($R15-Konst!$C$29),Konst!$D$29))*Konst!$B$29,0))</f>
        <v>305</v>
      </c>
      <c r="T15" s="439" t="s">
        <v>546</v>
      </c>
      <c r="U15" s="440">
        <f t="shared" si="0"/>
        <v>163.44</v>
      </c>
      <c r="V15" s="436">
        <f>IF(T15="",0,ROUNDDOWN((POWER((Konst!$C$24-$U15),Konst!$D$24))*Konst!$B$24,0))</f>
        <v>534</v>
      </c>
      <c r="W15" s="441">
        <f t="shared" si="1"/>
        <v>3348</v>
      </c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 customHeight="1">
      <c r="A16" s="431">
        <v>13</v>
      </c>
      <c r="B16" s="453" t="s">
        <v>547</v>
      </c>
      <c r="C16" s="454" t="s">
        <v>548</v>
      </c>
      <c r="D16" s="455" t="s">
        <v>549</v>
      </c>
      <c r="E16" s="432" t="s">
        <v>550</v>
      </c>
      <c r="F16" s="433" t="s">
        <v>551</v>
      </c>
      <c r="G16" s="434">
        <f>IF(E16="",0,ROUNDDOWN((POWER((Konst!$C$25-$E16),Konst!$D$25))*Konst!$B$25,0))</f>
        <v>479</v>
      </c>
      <c r="H16" s="435">
        <v>1.32</v>
      </c>
      <c r="I16" s="436">
        <f>IF(H16="",0,ROUNDDOWN((POWER((($H16*100)-Konst!$C$26),Konst!$D$26))*Konst!$B$26,0))</f>
        <v>429</v>
      </c>
      <c r="J16" s="437">
        <v>8.24</v>
      </c>
      <c r="K16" s="434">
        <f>IF(J16="",0,ROUNDDOWN((POWER(($J16-Konst!$C$28),Konst!$D$28))*Konst!$B$28,0))</f>
        <v>415</v>
      </c>
      <c r="L16" s="435">
        <v>28.45</v>
      </c>
      <c r="M16" s="438" t="s">
        <v>552</v>
      </c>
      <c r="N16" s="436">
        <f>IF(L16="",0,ROUNDDOWN((POWER((Konst!$C$23-$L16),Konst!$D$23))*Konst!$B$23,0))</f>
        <v>596</v>
      </c>
      <c r="O16" s="432" t="s">
        <v>553</v>
      </c>
      <c r="P16" s="433" t="s">
        <v>554</v>
      </c>
      <c r="Q16" s="434">
        <f>IF(O16="",0,ROUNDDOWN((POWER((($O16*100)-Konst!$C$27),Konst!$D$27))*Konst!$B$27,0))</f>
        <v>376</v>
      </c>
      <c r="R16" s="439" t="s">
        <v>555</v>
      </c>
      <c r="S16" s="436">
        <f>IF(R16="",0,ROUNDDOWN((POWER(($R16-Konst!$C$29),Konst!$D$29))*Konst!$B$29,0))</f>
        <v>293</v>
      </c>
      <c r="T16" s="439" t="s">
        <v>556</v>
      </c>
      <c r="U16" s="440">
        <f t="shared" si="0"/>
        <v>155.89</v>
      </c>
      <c r="V16" s="436">
        <f>IF(T16="",0,ROUNDDOWN((POWER((Konst!$C$24-$U16),Konst!$D$24))*Konst!$B$24,0))</f>
        <v>621</v>
      </c>
      <c r="W16" s="441">
        <f t="shared" si="1"/>
        <v>3209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 customHeight="1">
      <c r="A17" s="442">
        <v>14</v>
      </c>
      <c r="B17" s="456" t="s">
        <v>557</v>
      </c>
      <c r="C17" s="457" t="s">
        <v>558</v>
      </c>
      <c r="D17" s="458" t="s">
        <v>559</v>
      </c>
      <c r="E17" s="446" t="s">
        <v>560</v>
      </c>
      <c r="F17" s="433" t="s">
        <v>561</v>
      </c>
      <c r="G17" s="447">
        <f>IF(E17="",0,ROUNDDOWN((POWER((Konst!$C$25-$E17),Konst!$D$25))*Konst!$B$25,0))</f>
        <v>330</v>
      </c>
      <c r="H17" s="435">
        <v>1.53</v>
      </c>
      <c r="I17" s="436">
        <f>IF(H17="",0,ROUNDDOWN((POWER((($H17*100)-Konst!$C$26),Konst!$D$26))*Konst!$B$26,0))</f>
        <v>655</v>
      </c>
      <c r="J17" s="448">
        <v>9.92</v>
      </c>
      <c r="K17" s="447">
        <f>IF(J17="",0,ROUNDDOWN((POWER(($J17-Konst!$C$28),Konst!$D$28))*Konst!$B$28,0))</f>
        <v>524</v>
      </c>
      <c r="L17" s="435">
        <v>29.57</v>
      </c>
      <c r="M17" s="438" t="s">
        <v>562</v>
      </c>
      <c r="N17" s="436">
        <f>IF(L17="",0,ROUNDDOWN((POWER((Konst!$C$23-$L17),Konst!$D$23))*Konst!$B$23,0))</f>
        <v>513</v>
      </c>
      <c r="O17" s="446" t="s">
        <v>563</v>
      </c>
      <c r="P17" s="433" t="s">
        <v>564</v>
      </c>
      <c r="Q17" s="447">
        <f>IF(O17="",0,ROUNDDOWN((POWER((($O17*100)-Konst!$C$27),Konst!$D$27))*Konst!$B$27,0))</f>
        <v>448</v>
      </c>
      <c r="R17" s="439" t="s">
        <v>565</v>
      </c>
      <c r="S17" s="436">
        <f>IF(R17="",0,ROUNDDOWN((POWER(($R17-Konst!$C$29),Konst!$D$29))*Konst!$B$29,0))</f>
        <v>313</v>
      </c>
      <c r="T17" s="439" t="s">
        <v>566</v>
      </c>
      <c r="U17" s="440">
        <f t="shared" si="0"/>
        <v>178.32</v>
      </c>
      <c r="V17" s="436">
        <f>IF(T17="",0,ROUNDDOWN((POWER((Konst!$C$24-$U17),Konst!$D$24))*Konst!$B$24,0))</f>
        <v>381</v>
      </c>
      <c r="W17" s="449">
        <f t="shared" si="1"/>
        <v>3164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 customHeight="1">
      <c r="A18" s="431">
        <v>15</v>
      </c>
      <c r="B18" s="453" t="s">
        <v>567</v>
      </c>
      <c r="C18" s="454" t="s">
        <v>568</v>
      </c>
      <c r="D18" s="455" t="s">
        <v>569</v>
      </c>
      <c r="E18" s="432" t="s">
        <v>570</v>
      </c>
      <c r="F18" s="433" t="s">
        <v>571</v>
      </c>
      <c r="G18" s="434">
        <f>IF(E18="",0,ROUNDDOWN((POWER((Konst!$C$25-$E18),Konst!$D$25))*Konst!$B$25,0))</f>
        <v>267</v>
      </c>
      <c r="H18" s="435">
        <v>1.41</v>
      </c>
      <c r="I18" s="436">
        <f>IF(H18="",0,ROUNDDOWN((POWER((($H18*100)-Konst!$C$26),Konst!$D$26))*Konst!$B$26,0))</f>
        <v>523</v>
      </c>
      <c r="J18" s="437">
        <v>7.53</v>
      </c>
      <c r="K18" s="434">
        <f>IF(J18="",0,ROUNDDOWN((POWER(($J18-Konst!$C$28),Konst!$D$28))*Konst!$B$28,0))</f>
        <v>369</v>
      </c>
      <c r="L18" s="435">
        <v>29.91</v>
      </c>
      <c r="M18" s="438" t="s">
        <v>572</v>
      </c>
      <c r="N18" s="436">
        <f>IF(L18="",0,ROUNDDOWN((POWER((Konst!$C$23-$L18),Konst!$D$23))*Konst!$B$23,0))</f>
        <v>488</v>
      </c>
      <c r="O18" s="432" t="s">
        <v>573</v>
      </c>
      <c r="P18" s="433" t="s">
        <v>574</v>
      </c>
      <c r="Q18" s="434">
        <f>IF(O18="",0,ROUNDDOWN((POWER((($O18*100)-Konst!$C$27),Konst!$D$27))*Konst!$B$27,0))</f>
        <v>466</v>
      </c>
      <c r="R18" s="439" t="s">
        <v>575</v>
      </c>
      <c r="S18" s="436">
        <f>IF(R18="",0,ROUNDDOWN((POWER(($R18-Konst!$C$29),Konst!$D$29))*Konst!$B$29,0))</f>
        <v>394</v>
      </c>
      <c r="T18" s="439" t="s">
        <v>576</v>
      </c>
      <c r="U18" s="440">
        <f t="shared" si="0"/>
        <v>163.58</v>
      </c>
      <c r="V18" s="436">
        <f>IF(T18="",0,ROUNDDOWN((POWER((Konst!$C$24-$U18),Konst!$D$24))*Konst!$B$24,0))</f>
        <v>532</v>
      </c>
      <c r="W18" s="441">
        <f t="shared" si="1"/>
        <v>3039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 customHeight="1">
      <c r="A19" s="442">
        <v>16</v>
      </c>
      <c r="B19" s="456" t="s">
        <v>577</v>
      </c>
      <c r="C19" s="457" t="s">
        <v>578</v>
      </c>
      <c r="D19" s="458" t="s">
        <v>579</v>
      </c>
      <c r="E19" s="446" t="s">
        <v>580</v>
      </c>
      <c r="F19" s="433" t="s">
        <v>581</v>
      </c>
      <c r="G19" s="447">
        <f>IF(E19="",0,ROUNDDOWN((POWER((Konst!$C$25-$E19),Konst!$D$25))*Konst!$B$25,0))</f>
        <v>422</v>
      </c>
      <c r="H19" s="435">
        <v>1.59</v>
      </c>
      <c r="I19" s="436">
        <f>IF(H19="",0,ROUNDDOWN((POWER((($H19*100)-Konst!$C$26),Konst!$D$26))*Konst!$B$26,0))</f>
        <v>724</v>
      </c>
      <c r="J19" s="448">
        <v>7.44</v>
      </c>
      <c r="K19" s="447">
        <f>IF(J19="",0,ROUNDDOWN((POWER(($J19-Konst!$C$28),Konst!$D$28))*Konst!$B$28,0))</f>
        <v>363</v>
      </c>
      <c r="L19" s="435">
        <v>30.52</v>
      </c>
      <c r="M19" s="438" t="s">
        <v>582</v>
      </c>
      <c r="N19" s="436">
        <f>IF(L19="",0,ROUNDDOWN((POWER((Konst!$C$23-$L19),Konst!$D$23))*Konst!$B$23,0))</f>
        <v>446</v>
      </c>
      <c r="O19" s="446" t="s">
        <v>583</v>
      </c>
      <c r="P19" s="433" t="s">
        <v>584</v>
      </c>
      <c r="Q19" s="447">
        <f>IF(O19="",0,ROUNDDOWN((POWER((($O19*100)-Konst!$C$27),Konst!$D$27))*Konst!$B$27,0))</f>
        <v>466</v>
      </c>
      <c r="R19" s="439" t="s">
        <v>585</v>
      </c>
      <c r="S19" s="436">
        <f>IF(R19="",0,ROUNDDOWN((POWER(($R19-Konst!$C$29),Konst!$D$29))*Konst!$B$29,0))</f>
        <v>282</v>
      </c>
      <c r="T19" s="439" t="s">
        <v>586</v>
      </c>
      <c r="U19" s="440">
        <f t="shared" si="0"/>
        <v>186.89</v>
      </c>
      <c r="V19" s="436">
        <f>IF(T19="",0,ROUNDDOWN((POWER((Konst!$C$24-$U19),Konst!$D$24))*Konst!$B$24,0))</f>
        <v>304</v>
      </c>
      <c r="W19" s="449">
        <f t="shared" si="1"/>
        <v>3007</v>
      </c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 customHeight="1">
      <c r="A20" s="431">
        <v>17</v>
      </c>
      <c r="B20" s="453" t="s">
        <v>587</v>
      </c>
      <c r="C20" s="454" t="s">
        <v>588</v>
      </c>
      <c r="D20" s="455" t="s">
        <v>589</v>
      </c>
      <c r="E20" s="432" t="s">
        <v>590</v>
      </c>
      <c r="F20" s="433" t="s">
        <v>591</v>
      </c>
      <c r="G20" s="434">
        <f>IF(E20="",0,ROUNDDOWN((POWER((Konst!$C$25-$E20),Konst!$D$25))*Konst!$B$25,0))</f>
        <v>311</v>
      </c>
      <c r="H20" s="435">
        <v>1.32</v>
      </c>
      <c r="I20" s="436">
        <f>IF(H20="",0,ROUNDDOWN((POWER((($H20*100)-Konst!$C$26),Konst!$D$26))*Konst!$B$26,0))</f>
        <v>429</v>
      </c>
      <c r="J20" s="437">
        <v>8.17</v>
      </c>
      <c r="K20" s="434">
        <f>IF(J20="",0,ROUNDDOWN((POWER(($J20-Konst!$C$28),Konst!$D$28))*Konst!$B$28,0))</f>
        <v>410</v>
      </c>
      <c r="L20" s="435">
        <v>28.8</v>
      </c>
      <c r="M20" s="438" t="s">
        <v>592</v>
      </c>
      <c r="N20" s="436">
        <f>IF(L20="",0,ROUNDDOWN((POWER((Konst!$C$23-$L20),Konst!$D$23))*Konst!$B$23,0))</f>
        <v>569</v>
      </c>
      <c r="O20" s="432" t="s">
        <v>593</v>
      </c>
      <c r="P20" s="433" t="s">
        <v>594</v>
      </c>
      <c r="Q20" s="434">
        <f>IF(O20="",0,ROUNDDOWN((POWER((($O20*100)-Konst!$C$27),Konst!$D$27))*Konst!$B$27,0))</f>
        <v>371</v>
      </c>
      <c r="R20" s="439" t="s">
        <v>595</v>
      </c>
      <c r="S20" s="436">
        <f>IF(R20="",0,ROUNDDOWN((POWER(($R20-Konst!$C$29),Konst!$D$29))*Konst!$B$29,0))</f>
        <v>397</v>
      </c>
      <c r="T20" s="439" t="s">
        <v>596</v>
      </c>
      <c r="U20" s="440">
        <f t="shared" si="0"/>
        <v>180.35</v>
      </c>
      <c r="V20" s="436">
        <f>IF(T20="",0,ROUNDDOWN((POWER((Konst!$C$24-$U20),Konst!$D$24))*Konst!$B$24,0))</f>
        <v>362</v>
      </c>
      <c r="W20" s="441">
        <f t="shared" si="1"/>
        <v>2849</v>
      </c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 customHeight="1">
      <c r="A21" s="442">
        <v>18</v>
      </c>
      <c r="B21" s="456" t="s">
        <v>597</v>
      </c>
      <c r="C21" s="457" t="s">
        <v>598</v>
      </c>
      <c r="D21" s="458" t="s">
        <v>599</v>
      </c>
      <c r="E21" s="446" t="s">
        <v>600</v>
      </c>
      <c r="F21" s="433" t="s">
        <v>601</v>
      </c>
      <c r="G21" s="447">
        <f>IF(E21="",0,ROUNDDOWN((POWER((Konst!$C$25-$E21),Konst!$D$25))*Konst!$B$25,0))</f>
        <v>426</v>
      </c>
      <c r="H21" s="435">
        <v>1.38</v>
      </c>
      <c r="I21" s="436">
        <f>IF(H21="",0,ROUNDDOWN((POWER((($H21*100)-Konst!$C$26),Konst!$D$26))*Konst!$B$26,0))</f>
        <v>491</v>
      </c>
      <c r="J21" s="448">
        <v>9.32</v>
      </c>
      <c r="K21" s="447">
        <f>IF(J21="",0,ROUNDDOWN((POWER(($J21-Konst!$C$28),Konst!$D$28))*Konst!$B$28,0))</f>
        <v>485</v>
      </c>
      <c r="L21" s="435">
        <v>31.9</v>
      </c>
      <c r="M21" s="438" t="s">
        <v>602</v>
      </c>
      <c r="N21" s="436">
        <f>IF(L21="",0,ROUNDDOWN((POWER((Konst!$C$23-$L21),Konst!$D$23))*Konst!$B$23,0))</f>
        <v>358</v>
      </c>
      <c r="O21" s="446" t="s">
        <v>603</v>
      </c>
      <c r="P21" s="433" t="s">
        <v>604</v>
      </c>
      <c r="Q21" s="447">
        <f>IF(O21="",0,ROUNDDOWN((POWER((($O21*100)-Konst!$C$27),Konst!$D$27))*Konst!$B$27,0))</f>
        <v>350</v>
      </c>
      <c r="R21" s="439" t="s">
        <v>605</v>
      </c>
      <c r="S21" s="436">
        <f>IF(R21="",0,ROUNDDOWN((POWER(($R21-Konst!$C$29),Konst!$D$29))*Konst!$B$29,0))</f>
        <v>413</v>
      </c>
      <c r="T21" s="439" t="s">
        <v>606</v>
      </c>
      <c r="U21" s="440">
        <f t="shared" si="0"/>
        <v>190.24</v>
      </c>
      <c r="V21" s="436">
        <f>IF(T21="",0,ROUNDDOWN((POWER((Konst!$C$24-$U21),Konst!$D$24))*Konst!$B$24,0))</f>
        <v>276</v>
      </c>
      <c r="W21" s="449">
        <f t="shared" si="1"/>
        <v>2799</v>
      </c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 customHeight="1">
      <c r="A22" s="431">
        <v>19</v>
      </c>
      <c r="B22" s="453" t="s">
        <v>607</v>
      </c>
      <c r="C22" s="454" t="s">
        <v>608</v>
      </c>
      <c r="D22" s="455" t="s">
        <v>609</v>
      </c>
      <c r="E22" s="432" t="s">
        <v>610</v>
      </c>
      <c r="F22" s="433" t="s">
        <v>611</v>
      </c>
      <c r="G22" s="434">
        <f>IF(E22="",0,ROUNDDOWN((POWER((Konst!$C$25-$E22),Konst!$D$25))*Konst!$B$25,0))</f>
        <v>297</v>
      </c>
      <c r="H22" s="435">
        <v>1.35</v>
      </c>
      <c r="I22" s="436">
        <f>IF(H22="",0,ROUNDDOWN((POWER((($H22*100)-Konst!$C$26),Konst!$D$26))*Konst!$B$26,0))</f>
        <v>460</v>
      </c>
      <c r="J22" s="437">
        <v>9.29</v>
      </c>
      <c r="K22" s="434">
        <f>IF(J22="",0,ROUNDDOWN((POWER(($J22-Konst!$C$28),Konst!$D$28))*Konst!$B$28,0))</f>
        <v>483</v>
      </c>
      <c r="L22" s="435">
        <v>30.75</v>
      </c>
      <c r="M22" s="438" t="s">
        <v>612</v>
      </c>
      <c r="N22" s="436">
        <f>IF(L22="",0,ROUNDDOWN((POWER((Konst!$C$23-$L22),Konst!$D$23))*Konst!$B$23,0))</f>
        <v>431</v>
      </c>
      <c r="O22" s="432" t="s">
        <v>613</v>
      </c>
      <c r="P22" s="433" t="s">
        <v>614</v>
      </c>
      <c r="Q22" s="434">
        <f>IF(O22="",0,ROUNDDOWN((POWER((($O22*100)-Konst!$C$27),Konst!$D$27))*Konst!$B$27,0))</f>
        <v>290</v>
      </c>
      <c r="R22" s="439" t="s">
        <v>615</v>
      </c>
      <c r="S22" s="436">
        <f>IF(R22="",0,ROUNDDOWN((POWER(($R22-Konst!$C$29),Konst!$D$29))*Konst!$B$29,0))</f>
        <v>402</v>
      </c>
      <c r="T22" s="439" t="s">
        <v>616</v>
      </c>
      <c r="U22" s="440">
        <f t="shared" si="0"/>
        <v>178.2</v>
      </c>
      <c r="V22" s="436">
        <f>IF(T22="",0,ROUNDDOWN((POWER((Konst!$C$24-$U22),Konst!$D$24))*Konst!$B$24,0))</f>
        <v>382</v>
      </c>
      <c r="W22" s="441">
        <f t="shared" si="1"/>
        <v>2745</v>
      </c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 customHeight="1">
      <c r="A23" s="442">
        <v>20</v>
      </c>
      <c r="B23" s="456" t="s">
        <v>617</v>
      </c>
      <c r="C23" s="457" t="s">
        <v>618</v>
      </c>
      <c r="D23" s="458" t="s">
        <v>619</v>
      </c>
      <c r="E23" s="446" t="s">
        <v>620</v>
      </c>
      <c r="F23" s="433" t="s">
        <v>621</v>
      </c>
      <c r="G23" s="447">
        <f>IF(E23="",0,ROUNDDOWN((POWER((Konst!$C$25-$E23),Konst!$D$25))*Konst!$B$25,0))</f>
        <v>334</v>
      </c>
      <c r="H23" s="435">
        <v>1.32</v>
      </c>
      <c r="I23" s="436">
        <f>IF(H23="",0,ROUNDDOWN((POWER((($H23*100)-Konst!$C$26),Konst!$D$26))*Konst!$B$26,0))</f>
        <v>429</v>
      </c>
      <c r="J23" s="448">
        <v>7.54</v>
      </c>
      <c r="K23" s="447">
        <f>IF(J23="",0,ROUNDDOWN((POWER(($J23-Konst!$C$28),Konst!$D$28))*Konst!$B$28,0))</f>
        <v>370</v>
      </c>
      <c r="L23" s="435">
        <v>29.13</v>
      </c>
      <c r="M23" s="438" t="s">
        <v>622</v>
      </c>
      <c r="N23" s="436">
        <f>IF(L23="",0,ROUNDDOWN((POWER((Konst!$C$23-$L23),Konst!$D$23))*Konst!$B$23,0))</f>
        <v>545</v>
      </c>
      <c r="O23" s="446" t="s">
        <v>623</v>
      </c>
      <c r="P23" s="433" t="s">
        <v>624</v>
      </c>
      <c r="Q23" s="447">
        <f>IF(O23="",0,ROUNDDOWN((POWER((($O23*100)-Konst!$C$27),Konst!$D$27))*Konst!$B$27,0))</f>
        <v>423</v>
      </c>
      <c r="R23" s="439" t="s">
        <v>625</v>
      </c>
      <c r="S23" s="436">
        <f>IF(R23="",0,ROUNDDOWN((POWER(($R23-Konst!$C$29),Konst!$D$29))*Konst!$B$29,0))</f>
        <v>203</v>
      </c>
      <c r="T23" s="439" t="s">
        <v>626</v>
      </c>
      <c r="U23" s="440">
        <f t="shared" si="0"/>
        <v>173.54</v>
      </c>
      <c r="V23" s="436">
        <f>IF(T23="",0,ROUNDDOWN((POWER((Konst!$C$24-$U23),Konst!$D$24))*Konst!$B$24,0))</f>
        <v>427</v>
      </c>
      <c r="W23" s="449">
        <f t="shared" si="1"/>
        <v>2731</v>
      </c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 customHeight="1">
      <c r="A24" s="431">
        <v>21</v>
      </c>
      <c r="B24" s="453" t="s">
        <v>627</v>
      </c>
      <c r="C24" s="454" t="s">
        <v>628</v>
      </c>
      <c r="D24" s="455" t="s">
        <v>629</v>
      </c>
      <c r="E24" s="432" t="s">
        <v>630</v>
      </c>
      <c r="F24" s="433" t="s">
        <v>631</v>
      </c>
      <c r="G24" s="434">
        <f>IF(E24="",0,ROUNDDOWN((POWER((Konst!$C$25-$E24),Konst!$D$25))*Konst!$B$25,0))</f>
        <v>420</v>
      </c>
      <c r="H24" s="435">
        <v>1.26</v>
      </c>
      <c r="I24" s="436">
        <f>IF(H24="",0,ROUNDDOWN((POWER((($H24*100)-Konst!$C$26),Konst!$D$26))*Konst!$B$26,0))</f>
        <v>369</v>
      </c>
      <c r="J24" s="437">
        <v>8.13</v>
      </c>
      <c r="K24" s="434">
        <f>IF(J24="",0,ROUNDDOWN((POWER(($J24-Konst!$C$28),Konst!$D$28))*Konst!$B$28,0))</f>
        <v>408</v>
      </c>
      <c r="L24" s="435">
        <v>29.93</v>
      </c>
      <c r="M24" s="438" t="s">
        <v>632</v>
      </c>
      <c r="N24" s="436">
        <f>IF(L24="",0,ROUNDDOWN((POWER((Konst!$C$23-$L24),Konst!$D$23))*Konst!$B$23,0))</f>
        <v>487</v>
      </c>
      <c r="O24" s="432" t="s">
        <v>633</v>
      </c>
      <c r="P24" s="433" t="s">
        <v>634</v>
      </c>
      <c r="Q24" s="434">
        <f>IF(O24="",0,ROUNDDOWN((POWER((($O24*100)-Konst!$C$27),Konst!$D$27))*Konst!$B$27,0))</f>
        <v>393</v>
      </c>
      <c r="R24" s="439" t="s">
        <v>635</v>
      </c>
      <c r="S24" s="436">
        <f>IF(R24="",0,ROUNDDOWN((POWER(($R24-Konst!$C$29),Konst!$D$29))*Konst!$B$29,0))</f>
        <v>283</v>
      </c>
      <c r="T24" s="439" t="s">
        <v>636</v>
      </c>
      <c r="U24" s="440">
        <f t="shared" si="0"/>
        <v>180.91</v>
      </c>
      <c r="V24" s="436">
        <f>IF(T24="",0,ROUNDDOWN((POWER((Konst!$C$24-$U24),Konst!$D$24))*Konst!$B$24,0))</f>
        <v>357</v>
      </c>
      <c r="W24" s="441">
        <f t="shared" si="1"/>
        <v>2717</v>
      </c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 customHeight="1">
      <c r="A25" s="442">
        <v>22</v>
      </c>
      <c r="B25" s="456" t="s">
        <v>637</v>
      </c>
      <c r="C25" s="457" t="s">
        <v>638</v>
      </c>
      <c r="D25" s="458" t="s">
        <v>639</v>
      </c>
      <c r="E25" s="446" t="s">
        <v>640</v>
      </c>
      <c r="F25" s="433" t="s">
        <v>641</v>
      </c>
      <c r="G25" s="447">
        <f>IF(E25="",0,ROUNDDOWN((POWER((Konst!$C$25-$E25),Konst!$D$25))*Konst!$B$25,0))</f>
        <v>131</v>
      </c>
      <c r="H25" s="435">
        <v>1.32</v>
      </c>
      <c r="I25" s="436">
        <f>IF(H25="",0,ROUNDDOWN((POWER((($H25*100)-Konst!$C$26),Konst!$D$26))*Konst!$B$26,0))</f>
        <v>429</v>
      </c>
      <c r="J25" s="448">
        <v>7.17</v>
      </c>
      <c r="K25" s="447">
        <f>IF(J25="",0,ROUNDDOWN((POWER(($J25-Konst!$C$28),Konst!$D$28))*Konst!$B$28,0))</f>
        <v>346</v>
      </c>
      <c r="L25" s="435">
        <v>29.23</v>
      </c>
      <c r="M25" s="438" t="s">
        <v>642</v>
      </c>
      <c r="N25" s="436">
        <f>IF(L25="",0,ROUNDDOWN((POWER((Konst!$C$23-$L25),Konst!$D$23))*Konst!$B$23,0))</f>
        <v>537</v>
      </c>
      <c r="O25" s="446" t="s">
        <v>643</v>
      </c>
      <c r="P25" s="433" t="s">
        <v>644</v>
      </c>
      <c r="Q25" s="447">
        <f>IF(O25="",0,ROUNDDOWN((POWER((($O25*100)-Konst!$C$27),Konst!$D$27))*Konst!$B$27,0))</f>
        <v>431</v>
      </c>
      <c r="R25" s="439" t="s">
        <v>645</v>
      </c>
      <c r="S25" s="436">
        <f>IF(R25="",0,ROUNDDOWN((POWER(($R25-Konst!$C$29),Konst!$D$29))*Konst!$B$29,0))</f>
        <v>205</v>
      </c>
      <c r="T25" s="439" t="s">
        <v>646</v>
      </c>
      <c r="U25" s="440">
        <f t="shared" si="0"/>
        <v>180.67</v>
      </c>
      <c r="V25" s="436">
        <f>IF(T25="",0,ROUNDDOWN((POWER((Konst!$C$24-$U25),Konst!$D$24))*Konst!$B$24,0))</f>
        <v>359</v>
      </c>
      <c r="W25" s="449">
        <f t="shared" si="1"/>
        <v>2438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 customHeight="1">
      <c r="A26" s="431">
        <v>23</v>
      </c>
      <c r="B26" s="23" t="s">
        <v>647</v>
      </c>
      <c r="C26" s="24" t="s">
        <v>648</v>
      </c>
      <c r="D26" s="25" t="s">
        <v>649</v>
      </c>
      <c r="E26" s="432" t="s">
        <v>650</v>
      </c>
      <c r="F26" s="433" t="s">
        <v>651</v>
      </c>
      <c r="G26" s="434">
        <f>IF(E26="",0,ROUNDDOWN((POWER((Konst!$C$25-$E26),Konst!$D$25))*Konst!$B$25,0))</f>
        <v>263</v>
      </c>
      <c r="H26" s="435">
        <v>1.35</v>
      </c>
      <c r="I26" s="436">
        <f>IF(H26="",0,ROUNDDOWN((POWER((($H26*100)-Konst!$C$26),Konst!$D$26))*Konst!$B$26,0))</f>
        <v>460</v>
      </c>
      <c r="J26" s="437">
        <v>10.83</v>
      </c>
      <c r="K26" s="434">
        <f>IF(J26="",0,ROUNDDOWN((POWER(($J26-Konst!$C$28),Konst!$D$28))*Konst!$B$28,0))</f>
        <v>584</v>
      </c>
      <c r="L26" s="435">
        <v>32.67</v>
      </c>
      <c r="M26" s="438" t="s">
        <v>652</v>
      </c>
      <c r="N26" s="436">
        <f>IF(L26="",0,ROUNDDOWN((POWER((Konst!$C$23-$L26),Konst!$D$23))*Konst!$B$23,0))</f>
        <v>312</v>
      </c>
      <c r="O26" s="432" t="s">
        <v>653</v>
      </c>
      <c r="P26" s="433" t="s">
        <v>654</v>
      </c>
      <c r="Q26" s="434">
        <f>IF(O26="",0,ROUNDDOWN((POWER((($O26*100)-Konst!$C$27),Konst!$D$27))*Konst!$B$27,0))</f>
        <v>322</v>
      </c>
      <c r="R26" s="439" t="s">
        <v>655</v>
      </c>
      <c r="S26" s="436">
        <f>IF(R26="",0,ROUNDDOWN((POWER(($R26-Konst!$C$29),Konst!$D$29))*Konst!$B$29,0))</f>
        <v>378</v>
      </c>
      <c r="T26" s="439" t="s">
        <v>656</v>
      </c>
      <c r="U26" s="440">
        <f t="shared" si="0"/>
        <v>217.62</v>
      </c>
      <c r="V26" s="436">
        <f>IF(T26="",0,ROUNDDOWN((POWER((Konst!$C$24-$U26),Konst!$D$24))*Konst!$B$24,0))</f>
        <v>96</v>
      </c>
      <c r="W26" s="441">
        <f t="shared" si="1"/>
        <v>2415</v>
      </c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 customHeight="1">
      <c r="A27" s="442">
        <v>24</v>
      </c>
      <c r="B27" s="456" t="s">
        <v>657</v>
      </c>
      <c r="C27" s="457" t="s">
        <v>658</v>
      </c>
      <c r="D27" s="458" t="s">
        <v>659</v>
      </c>
      <c r="E27" s="446" t="s">
        <v>660</v>
      </c>
      <c r="F27" s="433" t="s">
        <v>661</v>
      </c>
      <c r="G27" s="447">
        <f>IF(E27="",0,ROUNDDOWN((POWER((Konst!$C$25-$E27),Konst!$D$25))*Konst!$B$25,0))</f>
        <v>225</v>
      </c>
      <c r="H27" s="435">
        <v>1.32</v>
      </c>
      <c r="I27" s="436">
        <f>IF(H27="",0,ROUNDDOWN((POWER((($H27*100)-Konst!$C$26),Konst!$D$26))*Konst!$B$26,0))</f>
        <v>429</v>
      </c>
      <c r="J27" s="448">
        <v>6.82</v>
      </c>
      <c r="K27" s="447">
        <f>IF(J27="",0,ROUNDDOWN((POWER(($J27-Konst!$C$28),Konst!$D$28))*Konst!$B$28,0))</f>
        <v>324</v>
      </c>
      <c r="L27" s="435">
        <v>31.96</v>
      </c>
      <c r="M27" s="438" t="s">
        <v>662</v>
      </c>
      <c r="N27" s="436">
        <f>IF(L27="",0,ROUNDDOWN((POWER((Konst!$C$23-$L27),Konst!$D$23))*Konst!$B$23,0))</f>
        <v>354</v>
      </c>
      <c r="O27" s="446" t="s">
        <v>663</v>
      </c>
      <c r="P27" s="433" t="s">
        <v>664</v>
      </c>
      <c r="Q27" s="447">
        <f>IF(O27="",0,ROUNDDOWN((POWER((($O27*100)-Konst!$C$27),Konst!$D$27))*Konst!$B$27,0))</f>
        <v>352</v>
      </c>
      <c r="R27" s="439" t="s">
        <v>665</v>
      </c>
      <c r="S27" s="436">
        <f>IF(R27="",0,ROUNDDOWN((POWER(($R27-Konst!$C$29),Konst!$D$29))*Konst!$B$29,0))</f>
        <v>171</v>
      </c>
      <c r="T27" s="439" t="s">
        <v>666</v>
      </c>
      <c r="U27" s="440">
        <f t="shared" si="0"/>
        <v>193.5</v>
      </c>
      <c r="V27" s="436">
        <f>IF(T27="",0,ROUNDDOWN((POWER((Konst!$C$24-$U27),Konst!$D$24))*Konst!$B$24,0))</f>
        <v>250</v>
      </c>
      <c r="W27" s="449">
        <f t="shared" si="1"/>
        <v>2105</v>
      </c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 customHeight="1" thickBot="1">
      <c r="A28" s="431">
        <v>25</v>
      </c>
      <c r="B28" s="460" t="s">
        <v>667</v>
      </c>
      <c r="C28" s="461" t="s">
        <v>668</v>
      </c>
      <c r="D28" s="462" t="s">
        <v>669</v>
      </c>
      <c r="E28" s="463" t="s">
        <v>670</v>
      </c>
      <c r="F28" s="464"/>
      <c r="G28" s="465">
        <v>0</v>
      </c>
      <c r="H28" s="466">
        <v>1.53</v>
      </c>
      <c r="I28" s="467">
        <f>IF(H28="",0,ROUNDDOWN((POWER((($H28*100)-Konst!$C$26),Konst!$D$26))*Konst!$B$26,0))</f>
        <v>655</v>
      </c>
      <c r="J28" s="468">
        <v>9.46</v>
      </c>
      <c r="K28" s="469">
        <f>IF(J28="",0,ROUNDDOWN((POWER(($J28-Konst!$C$28),Konst!$D$28))*Konst!$B$28,0))</f>
        <v>494</v>
      </c>
      <c r="L28" s="466">
        <v>28.32</v>
      </c>
      <c r="M28" s="470" t="s">
        <v>671</v>
      </c>
      <c r="N28" s="467">
        <f>IF(L28="",0,ROUNDDOWN((POWER((Konst!$C$23-$L28),Konst!$D$23))*Konst!$B$23,0))</f>
        <v>606</v>
      </c>
      <c r="O28" s="463" t="s">
        <v>672</v>
      </c>
      <c r="P28" s="464"/>
      <c r="Q28" s="465">
        <v>0</v>
      </c>
      <c r="R28" s="536" t="s">
        <v>673</v>
      </c>
      <c r="S28" s="471">
        <v>0</v>
      </c>
      <c r="T28" s="472"/>
      <c r="U28" s="473" t="e">
        <f t="shared" si="0"/>
        <v>#VALUE!</v>
      </c>
      <c r="V28" s="467">
        <f>IF(T28="",0,ROUNDDOWN((POWER((Konst!$C$24-$U28),Konst!$D$24))*Konst!$B$24,0))</f>
        <v>0</v>
      </c>
      <c r="W28" s="474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6.75" customHeight="1">
      <c r="A29" s="26"/>
      <c r="B29" s="2"/>
      <c r="C29" s="15"/>
      <c r="D29" s="27"/>
      <c r="E29" s="28"/>
      <c r="F29" s="29"/>
      <c r="G29" s="30"/>
      <c r="H29" s="31"/>
      <c r="I29" s="30"/>
      <c r="J29" s="31"/>
      <c r="K29" s="30"/>
      <c r="L29" s="31"/>
      <c r="M29" s="32"/>
      <c r="N29" s="30"/>
      <c r="O29" s="28"/>
      <c r="P29" s="29"/>
      <c r="Q29" s="30"/>
      <c r="R29" s="28"/>
      <c r="S29" s="30"/>
      <c r="T29" s="33"/>
      <c r="U29" s="9"/>
      <c r="V29" s="30"/>
      <c r="W29" s="34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9.5" customHeight="1">
      <c r="A30" s="656" t="s">
        <v>674</v>
      </c>
      <c r="B30" s="569"/>
      <c r="C30" s="654" t="s">
        <v>675</v>
      </c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 customHeight="1">
      <c r="A31" s="489"/>
      <c r="B31" s="3"/>
      <c r="C31" s="3"/>
      <c r="D31" s="3"/>
      <c r="E31" s="3"/>
      <c r="F31" s="3"/>
      <c r="G31" s="3"/>
      <c r="H31" s="1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1" customHeight="1" thickBot="1">
      <c r="A32" s="664" t="s">
        <v>676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4.25" customHeight="1" thickBot="1">
      <c r="A33" s="665"/>
      <c r="B33" s="666" t="s">
        <v>677</v>
      </c>
      <c r="C33" s="667" t="s">
        <v>678</v>
      </c>
      <c r="D33" s="649" t="s">
        <v>679</v>
      </c>
      <c r="E33" s="650" t="s">
        <v>680</v>
      </c>
      <c r="F33" s="641"/>
      <c r="G33" s="641"/>
      <c r="H33" s="647" t="s">
        <v>681</v>
      </c>
      <c r="I33" s="642"/>
      <c r="J33" s="648" t="s">
        <v>682</v>
      </c>
      <c r="K33" s="641"/>
      <c r="L33" s="647" t="s">
        <v>683</v>
      </c>
      <c r="M33" s="641"/>
      <c r="N33" s="642"/>
      <c r="O33" s="648" t="s">
        <v>684</v>
      </c>
      <c r="P33" s="641"/>
      <c r="Q33" s="641"/>
      <c r="R33" s="647" t="s">
        <v>685</v>
      </c>
      <c r="S33" s="642"/>
      <c r="T33" s="648" t="s">
        <v>686</v>
      </c>
      <c r="U33" s="641"/>
      <c r="V33" s="641"/>
      <c r="W33" s="663" t="s">
        <v>687</v>
      </c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 customHeight="1" thickBot="1">
      <c r="A34" s="638"/>
      <c r="B34" s="616"/>
      <c r="C34" s="645"/>
      <c r="D34" s="644"/>
      <c r="E34" s="511" t="s">
        <v>688</v>
      </c>
      <c r="F34" s="430" t="s">
        <v>689</v>
      </c>
      <c r="G34" s="512" t="s">
        <v>690</v>
      </c>
      <c r="H34" s="513" t="s">
        <v>691</v>
      </c>
      <c r="I34" s="514" t="s">
        <v>692</v>
      </c>
      <c r="J34" s="511" t="s">
        <v>693</v>
      </c>
      <c r="K34" s="512" t="s">
        <v>694</v>
      </c>
      <c r="L34" s="513" t="s">
        <v>695</v>
      </c>
      <c r="M34" s="484" t="s">
        <v>696</v>
      </c>
      <c r="N34" s="514" t="s">
        <v>697</v>
      </c>
      <c r="O34" s="511" t="s">
        <v>698</v>
      </c>
      <c r="P34" s="430" t="s">
        <v>699</v>
      </c>
      <c r="Q34" s="512" t="s">
        <v>700</v>
      </c>
      <c r="R34" s="513" t="s">
        <v>701</v>
      </c>
      <c r="S34" s="514" t="s">
        <v>702</v>
      </c>
      <c r="T34" s="511" t="s">
        <v>703</v>
      </c>
      <c r="U34" s="430"/>
      <c r="V34" s="512" t="s">
        <v>704</v>
      </c>
      <c r="W34" s="598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 customHeight="1">
      <c r="A35" s="646" t="s">
        <v>705</v>
      </c>
      <c r="B35" s="537" t="s">
        <v>706</v>
      </c>
      <c r="C35" s="477" t="s">
        <v>707</v>
      </c>
      <c r="D35" s="478" t="s">
        <v>708</v>
      </c>
      <c r="E35" s="432" t="s">
        <v>709</v>
      </c>
      <c r="F35" s="433" t="s">
        <v>710</v>
      </c>
      <c r="G35" s="434">
        <f>IF(E35="",0,ROUNDDOWN((POWER((Konst!$C$25-$E35),Konst!$D$25))*Konst!$B$25,0))</f>
        <v>788</v>
      </c>
      <c r="H35" s="479">
        <v>1.74</v>
      </c>
      <c r="I35" s="480">
        <f>IF(H35="",0,ROUNDDOWN((POWER((($H35*100)-Konst!$C$26),Konst!$D$26))*Konst!$B$26,0))</f>
        <v>903</v>
      </c>
      <c r="J35" s="437">
        <v>11.35</v>
      </c>
      <c r="K35" s="434">
        <f>IF(J35="",0,ROUNDDOWN((POWER(($J35-Konst!$C$28),Konst!$D$28))*Konst!$B$28,0))</f>
        <v>618</v>
      </c>
      <c r="L35" s="479">
        <v>27.65</v>
      </c>
      <c r="M35" s="483" t="s">
        <v>711</v>
      </c>
      <c r="N35" s="480">
        <f>IF(L35="",0,ROUNDDOWN((POWER((Konst!$C$23-$L35),Konst!$D$23))*Konst!$B$23,0))</f>
        <v>659</v>
      </c>
      <c r="O35" s="432" t="s">
        <v>712</v>
      </c>
      <c r="P35" s="433" t="s">
        <v>713</v>
      </c>
      <c r="Q35" s="434">
        <f>IF(O35="",0,ROUNDDOWN((POWER((($O35*100)-Konst!$C$27),Konst!$D$27))*Konst!$B$27,0))</f>
        <v>570</v>
      </c>
      <c r="R35" s="486" t="s">
        <v>714</v>
      </c>
      <c r="S35" s="480">
        <f>IF(R35="",0,ROUNDDOWN((POWER(($R35-Konst!$C$29),Konst!$D$29))*Konst!$B$29,0))</f>
        <v>678</v>
      </c>
      <c r="T35" s="439" t="s">
        <v>715</v>
      </c>
      <c r="U35" s="440">
        <f>VALUE(60*MID(T35,1,1))+VALUE(MID(T35,3,2))+VALUE(MID(T35,6,2)/100)</f>
        <v>149.97</v>
      </c>
      <c r="V35" s="436">
        <f>IF(T35="",0,ROUNDDOWN((POWER((Konst!$C$24-$U35),Konst!$D$24))*Konst!$B$24,0))</f>
        <v>693</v>
      </c>
      <c r="W35" s="488">
        <f>SUM(G35,I35,K35,N35,Q35,S35,V35)</f>
        <v>4909</v>
      </c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 customHeight="1">
      <c r="A36" s="608"/>
      <c r="B36" s="538" t="s">
        <v>716</v>
      </c>
      <c r="C36" s="21" t="s">
        <v>717</v>
      </c>
      <c r="D36" s="22" t="s">
        <v>718</v>
      </c>
      <c r="E36" s="432" t="s">
        <v>719</v>
      </c>
      <c r="F36" s="433" t="s">
        <v>720</v>
      </c>
      <c r="G36" s="434">
        <f>IF(E36="",0,ROUNDDOWN((POWER((Konst!$C$25-$E36),Konst!$D$25))*Konst!$B$25,0))</f>
        <v>793</v>
      </c>
      <c r="H36" s="435">
        <v>1.74</v>
      </c>
      <c r="I36" s="436">
        <f>IF(H36="",0,ROUNDDOWN((POWER((($H36*100)-Konst!$C$26),Konst!$D$26))*Konst!$B$26,0))</f>
        <v>903</v>
      </c>
      <c r="J36" s="437">
        <v>10.56</v>
      </c>
      <c r="K36" s="434">
        <f>IF(J36="",0,ROUNDDOWN((POWER(($J36-Konst!$C$28),Konst!$D$28))*Konst!$B$28,0))</f>
        <v>566</v>
      </c>
      <c r="L36" s="435">
        <v>27.06</v>
      </c>
      <c r="M36" s="438" t="s">
        <v>721</v>
      </c>
      <c r="N36" s="436">
        <f>IF(L36="",0,ROUNDDOWN((POWER((Konst!$C$23-$L36),Konst!$D$23))*Konst!$B$23,0))</f>
        <v>707</v>
      </c>
      <c r="O36" s="432" t="s">
        <v>722</v>
      </c>
      <c r="P36" s="433" t="s">
        <v>723</v>
      </c>
      <c r="Q36" s="434">
        <f>IF(O36="",0,ROUNDDOWN((POWER((($O36*100)-Konst!$C$27),Konst!$D$27))*Konst!$B$27,0))</f>
        <v>729</v>
      </c>
      <c r="R36" s="439" t="s">
        <v>724</v>
      </c>
      <c r="S36" s="436">
        <f>IF(R36="",0,ROUNDDOWN((POWER(($R36-Konst!$C$29),Konst!$D$29))*Konst!$B$29,0))</f>
        <v>563</v>
      </c>
      <c r="T36" s="439" t="s">
        <v>725</v>
      </c>
      <c r="U36" s="440">
        <f>VALUE(60*MID(T36,1,1))+VALUE(MID(T36,3,2))+VALUE(MID(T36,6,2)/100)</f>
        <v>159.61</v>
      </c>
      <c r="V36" s="436">
        <f>IF(T36="",0,ROUNDDOWN((POWER((Konst!$C$24-$U36),Konst!$D$24))*Konst!$B$24,0))</f>
        <v>577</v>
      </c>
      <c r="W36" s="441">
        <f>SUM(G36,I36,K36,N36,Q36,S36,V36)</f>
        <v>4838</v>
      </c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 customHeight="1">
      <c r="A37" s="608"/>
      <c r="B37" s="539" t="s">
        <v>726</v>
      </c>
      <c r="C37" s="457" t="s">
        <v>727</v>
      </c>
      <c r="D37" s="458" t="s">
        <v>728</v>
      </c>
      <c r="E37" s="446" t="s">
        <v>729</v>
      </c>
      <c r="F37" s="433" t="s">
        <v>730</v>
      </c>
      <c r="G37" s="447">
        <f>IF(E37="",0,ROUNDDOWN((POWER((Konst!$C$25-$E37),Konst!$D$25))*Konst!$B$25,0))</f>
        <v>791</v>
      </c>
      <c r="H37" s="435">
        <v>1.56</v>
      </c>
      <c r="I37" s="436">
        <f>IF(H37="",0,ROUNDDOWN((POWER((($H37*100)-Konst!$C$26),Konst!$D$26))*Konst!$B$26,0))</f>
        <v>689</v>
      </c>
      <c r="J37" s="448">
        <v>8.88</v>
      </c>
      <c r="K37" s="447">
        <f>IF(J37="",0,ROUNDDOWN((POWER(($J37-Konst!$C$28),Konst!$D$28))*Konst!$B$28,0))</f>
        <v>456</v>
      </c>
      <c r="L37" s="435">
        <v>27.77</v>
      </c>
      <c r="M37" s="438" t="s">
        <v>731</v>
      </c>
      <c r="N37" s="436">
        <f>IF(L37="",0,ROUNDDOWN((POWER((Konst!$C$23-$L37),Konst!$D$23))*Konst!$B$23,0))</f>
        <v>649</v>
      </c>
      <c r="O37" s="446" t="s">
        <v>732</v>
      </c>
      <c r="P37" s="433" t="s">
        <v>733</v>
      </c>
      <c r="Q37" s="447">
        <f>IF(O37="",0,ROUNDDOWN((POWER((($O37*100)-Konst!$C$27),Konst!$D$27))*Konst!$B$27,0))</f>
        <v>514</v>
      </c>
      <c r="R37" s="439" t="s">
        <v>734</v>
      </c>
      <c r="S37" s="436">
        <f>IF(R37="",0,ROUNDDOWN((POWER(($R37-Konst!$C$29),Konst!$D$29))*Konst!$B$29,0))</f>
        <v>478</v>
      </c>
      <c r="T37" s="439" t="s">
        <v>735</v>
      </c>
      <c r="U37" s="440">
        <f>VALUE(60*MID(T37,1,1))+VALUE(MID(T37,3,2))+VALUE(MID(T37,6,2)/100)</f>
        <v>161.5</v>
      </c>
      <c r="V37" s="436">
        <f>IF(T37="",0,ROUNDDOWN((POWER((Konst!$C$24-$U37),Konst!$D$24))*Konst!$B$24,0))</f>
        <v>556</v>
      </c>
      <c r="W37" s="449">
        <f>SUM(G37,I37,K37,N37,Q37,S37,V37)</f>
        <v>4133</v>
      </c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 customHeight="1" thickBot="1">
      <c r="A38" s="598"/>
      <c r="B38" s="540" t="s">
        <v>736</v>
      </c>
      <c r="C38" s="502"/>
      <c r="D38" s="501"/>
      <c r="E38" s="503"/>
      <c r="F38" s="504"/>
      <c r="G38" s="505"/>
      <c r="H38" s="506"/>
      <c r="I38" s="505"/>
      <c r="J38" s="506"/>
      <c r="K38" s="505"/>
      <c r="L38" s="506"/>
      <c r="M38" s="507"/>
      <c r="N38" s="505"/>
      <c r="O38" s="503"/>
      <c r="P38" s="504"/>
      <c r="Q38" s="505"/>
      <c r="R38" s="503"/>
      <c r="S38" s="505"/>
      <c r="T38" s="508"/>
      <c r="U38" s="509"/>
      <c r="V38" s="505"/>
      <c r="W38" s="510">
        <f>SUM(W35:W37)</f>
        <v>13880</v>
      </c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 customHeight="1" thickBot="1">
      <c r="A39" s="490" t="s">
        <v>737</v>
      </c>
      <c r="B39" s="491"/>
      <c r="C39" s="492"/>
      <c r="D39" s="491"/>
      <c r="E39" s="493"/>
      <c r="F39" s="494"/>
      <c r="G39" s="495">
        <f>IF(E39="",0,ROUNDDOWN((POWER((Konst!$C$25-$E39),Konst!$D$25))*Konst!$B$25,0))</f>
        <v>0</v>
      </c>
      <c r="H39" s="496"/>
      <c r="I39" s="495">
        <f>IF(H39="",0,ROUNDDOWN((POWER((($H39*100)-Konst!$C$26),Konst!$D$26))*Konst!$B$26,0))</f>
        <v>0</v>
      </c>
      <c r="J39" s="496"/>
      <c r="K39" s="495">
        <f>IF(J39="",0,ROUNDDOWN((POWER(($J39-Konst!$C$28),Konst!$D$28))*Konst!$B$28,0))</f>
        <v>0</v>
      </c>
      <c r="L39" s="496"/>
      <c r="M39" s="497"/>
      <c r="N39" s="495">
        <f>IF(L39="",0,ROUNDDOWN((POWER((Konst!$C$23-$L39),Konst!$D$23))*Konst!$B$23,0))</f>
        <v>0</v>
      </c>
      <c r="O39" s="493"/>
      <c r="P39" s="494"/>
      <c r="Q39" s="495">
        <f>IF(O39="",0,ROUNDDOWN((POWER((($O39*100)-Konst!$C$27),Konst!$D$27))*Konst!$B$27,0))</f>
        <v>0</v>
      </c>
      <c r="R39" s="493"/>
      <c r="S39" s="495">
        <f>IF(R39="",0,ROUNDDOWN((POWER(($R39-Konst!$C$29),Konst!$D$29))*Konst!$B$29,0))</f>
        <v>0</v>
      </c>
      <c r="T39" s="498"/>
      <c r="U39" s="499" t="e">
        <f>VALUE(60*MID(T39,1,1))+VALUE(MID(T39,3,2))+VALUE(MID(T39,6,2)/100)</f>
        <v>#VALUE!</v>
      </c>
      <c r="V39" s="495">
        <f>IF(T39="",0,ROUNDDOWN((POWER((Konst!$C$24-$U39),Konst!$D$24))*Konst!$B$24,0))</f>
        <v>0</v>
      </c>
      <c r="W39" s="500">
        <f>SUM(G39,I39,K39,N39,Q39,S39,V39)</f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6" customHeight="1" thickBo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 customHeight="1">
      <c r="A41" s="646" t="s">
        <v>738</v>
      </c>
      <c r="B41" s="541" t="s">
        <v>739</v>
      </c>
      <c r="C41" s="515" t="s">
        <v>740</v>
      </c>
      <c r="D41" s="516" t="s">
        <v>741</v>
      </c>
      <c r="E41" s="517" t="s">
        <v>742</v>
      </c>
      <c r="F41" s="518" t="s">
        <v>743</v>
      </c>
      <c r="G41" s="519">
        <f>IF(E41="",0,ROUNDDOWN((POWER((Konst!$C$25-$E41),Konst!$D$25))*Konst!$B$25,0))</f>
        <v>772</v>
      </c>
      <c r="H41" s="520">
        <v>1.56</v>
      </c>
      <c r="I41" s="521">
        <f>IF(H41="",0,ROUNDDOWN((POWER((($H41*100)-Konst!$C$26),Konst!$D$26))*Konst!$B$26,0))</f>
        <v>689</v>
      </c>
      <c r="J41" s="522">
        <v>8.75</v>
      </c>
      <c r="K41" s="519">
        <f>IF(J41="",0,ROUNDDOWN((POWER(($J41-Konst!$C$28),Konst!$D$28))*Konst!$B$28,0))</f>
        <v>448</v>
      </c>
      <c r="L41" s="520">
        <v>26.29</v>
      </c>
      <c r="M41" s="523" t="s">
        <v>744</v>
      </c>
      <c r="N41" s="521">
        <f>IF(L41="",0,ROUNDDOWN((POWER((Konst!$C$23-$L41),Konst!$D$23))*Konst!$B$23,0))</f>
        <v>772</v>
      </c>
      <c r="O41" s="517" t="s">
        <v>745</v>
      </c>
      <c r="P41" s="518" t="s">
        <v>746</v>
      </c>
      <c r="Q41" s="519">
        <f>IF(O41="",0,ROUNDDOWN((POWER((($O41*100)-Konst!$C$27),Konst!$D$27))*Konst!$B$27,0))</f>
        <v>527</v>
      </c>
      <c r="R41" s="524" t="s">
        <v>747</v>
      </c>
      <c r="S41" s="521">
        <f>IF(R41="",0,ROUNDDOWN((POWER(($R41-Konst!$C$29),Konst!$D$29))*Konst!$B$29,0))</f>
        <v>431</v>
      </c>
      <c r="T41" s="524" t="s">
        <v>748</v>
      </c>
      <c r="U41" s="525">
        <f>VALUE(60*MID(T41,1,1))+VALUE(MID(T41,3,2))+VALUE(MID(T41,6,2)/100)</f>
        <v>147.99</v>
      </c>
      <c r="V41" s="521">
        <f>IF(T41="",0,ROUNDDOWN((POWER((Konst!$C$24-$U41),Konst!$D$24))*Konst!$B$24,0))</f>
        <v>718</v>
      </c>
      <c r="W41" s="526">
        <f>SUM(G41,I41,K41,N41,Q41,S41,V41)</f>
        <v>4357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 customHeight="1">
      <c r="A42" s="608"/>
      <c r="B42" s="542" t="s">
        <v>749</v>
      </c>
      <c r="C42" s="454" t="s">
        <v>750</v>
      </c>
      <c r="D42" s="455" t="s">
        <v>751</v>
      </c>
      <c r="E42" s="432" t="s">
        <v>752</v>
      </c>
      <c r="F42" s="433" t="s">
        <v>753</v>
      </c>
      <c r="G42" s="434">
        <f>IF(E42="",0,ROUNDDOWN((POWER((Konst!$C$25-$E42),Konst!$D$25))*Konst!$B$25,0))</f>
        <v>600</v>
      </c>
      <c r="H42" s="435">
        <v>1.44</v>
      </c>
      <c r="I42" s="436">
        <f>IF(H42="",0,ROUNDDOWN((POWER((($H42*100)-Konst!$C$26),Konst!$D$26))*Konst!$B$26,0))</f>
        <v>555</v>
      </c>
      <c r="J42" s="437">
        <v>7.48</v>
      </c>
      <c r="K42" s="434">
        <f>IF(J42="",0,ROUNDDOWN((POWER(($J42-Konst!$C$28),Konst!$D$28))*Konst!$B$28,0))</f>
        <v>366</v>
      </c>
      <c r="L42" s="435">
        <v>28.99</v>
      </c>
      <c r="M42" s="438" t="s">
        <v>754</v>
      </c>
      <c r="N42" s="436">
        <f>IF(L42="",0,ROUNDDOWN((POWER((Konst!$C$23-$L42),Konst!$D$23))*Konst!$B$23,0))</f>
        <v>555</v>
      </c>
      <c r="O42" s="432" t="s">
        <v>755</v>
      </c>
      <c r="P42" s="433" t="s">
        <v>756</v>
      </c>
      <c r="Q42" s="434">
        <f>IF(O42="",0,ROUNDDOWN((POWER((($O42*100)-Konst!$C$27),Konst!$D$27))*Konst!$B$27,0))</f>
        <v>433</v>
      </c>
      <c r="R42" s="439" t="s">
        <v>757</v>
      </c>
      <c r="S42" s="436">
        <f>IF(R42="",0,ROUNDDOWN((POWER(($R42-Konst!$C$29),Konst!$D$29))*Konst!$B$29,0))</f>
        <v>305</v>
      </c>
      <c r="T42" s="439" t="s">
        <v>758</v>
      </c>
      <c r="U42" s="440">
        <f>VALUE(60*MID(T42,1,1))+VALUE(MID(T42,3,2))+VALUE(MID(T42,6,2)/100)</f>
        <v>163.44</v>
      </c>
      <c r="V42" s="436">
        <f>IF(T42="",0,ROUNDDOWN((POWER((Konst!$C$24-$U42),Konst!$D$24))*Konst!$B$24,0))</f>
        <v>534</v>
      </c>
      <c r="W42" s="441">
        <f>SUM(G42,I42,K42,N42,Q42,S42,V42)</f>
        <v>3348</v>
      </c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 customHeight="1">
      <c r="A43" s="608"/>
      <c r="B43" s="542" t="s">
        <v>759</v>
      </c>
      <c r="C43" s="454" t="s">
        <v>760</v>
      </c>
      <c r="D43" s="455" t="s">
        <v>761</v>
      </c>
      <c r="E43" s="432" t="s">
        <v>762</v>
      </c>
      <c r="F43" s="433" t="s">
        <v>763</v>
      </c>
      <c r="G43" s="434">
        <f>IF(E43="",0,ROUNDDOWN((POWER((Konst!$C$25-$E43),Konst!$D$25))*Konst!$B$25,0))</f>
        <v>420</v>
      </c>
      <c r="H43" s="435">
        <v>1.26</v>
      </c>
      <c r="I43" s="436">
        <f>IF(H43="",0,ROUNDDOWN((POWER((($H43*100)-Konst!$C$26),Konst!$D$26))*Konst!$B$26,0))</f>
        <v>369</v>
      </c>
      <c r="J43" s="437">
        <v>8.13</v>
      </c>
      <c r="K43" s="434">
        <f>IF(J43="",0,ROUNDDOWN((POWER(($J43-Konst!$C$28),Konst!$D$28))*Konst!$B$28,0))</f>
        <v>408</v>
      </c>
      <c r="L43" s="435">
        <v>29.93</v>
      </c>
      <c r="M43" s="438" t="s">
        <v>764</v>
      </c>
      <c r="N43" s="436">
        <f>IF(L43="",0,ROUNDDOWN((POWER((Konst!$C$23-$L43),Konst!$D$23))*Konst!$B$23,0))</f>
        <v>487</v>
      </c>
      <c r="O43" s="432" t="s">
        <v>765</v>
      </c>
      <c r="P43" s="433" t="s">
        <v>766</v>
      </c>
      <c r="Q43" s="434">
        <f>IF(O43="",0,ROUNDDOWN((POWER((($O43*100)-Konst!$C$27),Konst!$D$27))*Konst!$B$27,0))</f>
        <v>393</v>
      </c>
      <c r="R43" s="439" t="s">
        <v>767</v>
      </c>
      <c r="S43" s="436">
        <f>IF(R43="",0,ROUNDDOWN((POWER(($R43-Konst!$C$29),Konst!$D$29))*Konst!$B$29,0))</f>
        <v>283</v>
      </c>
      <c r="T43" s="439" t="s">
        <v>768</v>
      </c>
      <c r="U43" s="440">
        <f>VALUE(60*MID(T43,1,1))+VALUE(MID(T43,3,2))+VALUE(MID(T43,6,2)/100)</f>
        <v>180.91</v>
      </c>
      <c r="V43" s="436">
        <f>IF(T43="",0,ROUNDDOWN((POWER((Konst!$C$24-$U43),Konst!$D$24))*Konst!$B$24,0))</f>
        <v>357</v>
      </c>
      <c r="W43" s="441">
        <f>SUM(G43,I43,K43,N43,Q43,S43,V43)</f>
        <v>2717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 customHeight="1" thickBot="1">
      <c r="A44" s="598"/>
      <c r="B44" s="540" t="s">
        <v>769</v>
      </c>
      <c r="C44" s="502"/>
      <c r="D44" s="501"/>
      <c r="E44" s="503"/>
      <c r="F44" s="504"/>
      <c r="G44" s="505"/>
      <c r="H44" s="506"/>
      <c r="I44" s="505"/>
      <c r="J44" s="506"/>
      <c r="K44" s="505"/>
      <c r="L44" s="506"/>
      <c r="M44" s="507"/>
      <c r="N44" s="505"/>
      <c r="O44" s="503"/>
      <c r="P44" s="504"/>
      <c r="Q44" s="505"/>
      <c r="R44" s="503"/>
      <c r="S44" s="505"/>
      <c r="T44" s="508"/>
      <c r="U44" s="509"/>
      <c r="V44" s="505"/>
      <c r="W44" s="510">
        <f>SUM(W41:W43)</f>
        <v>10422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 customHeight="1" thickBot="1">
      <c r="A45" s="490" t="s">
        <v>770</v>
      </c>
      <c r="B45" s="491"/>
      <c r="C45" s="492"/>
      <c r="D45" s="491"/>
      <c r="E45" s="493"/>
      <c r="F45" s="494"/>
      <c r="G45" s="495">
        <f>IF(E45="",0,ROUNDDOWN((POWER((Konst!$C$25-$E45),Konst!$D$25))*Konst!$B$25,0))</f>
        <v>0</v>
      </c>
      <c r="H45" s="496"/>
      <c r="I45" s="495">
        <f>IF(H45="",0,ROUNDDOWN((POWER((($H45*100)-Konst!$C$26),Konst!$D$26))*Konst!$B$26,0))</f>
        <v>0</v>
      </c>
      <c r="J45" s="496"/>
      <c r="K45" s="495">
        <f>IF(J45="",0,ROUNDDOWN((POWER(($J45-Konst!$C$28),Konst!$D$28))*Konst!$B$28,0))</f>
        <v>0</v>
      </c>
      <c r="L45" s="496"/>
      <c r="M45" s="497"/>
      <c r="N45" s="495">
        <f>IF(L45="",0,ROUNDDOWN((POWER((Konst!$C$23-$L45),Konst!$D$23))*Konst!$B$23,0))</f>
        <v>0</v>
      </c>
      <c r="O45" s="493"/>
      <c r="P45" s="494"/>
      <c r="Q45" s="495">
        <f>IF(O45="",0,ROUNDDOWN((POWER((($O45*100)-Konst!$C$27),Konst!$D$27))*Konst!$B$27,0))</f>
        <v>0</v>
      </c>
      <c r="R45" s="493"/>
      <c r="S45" s="495">
        <f>IF(R45="",0,ROUNDDOWN((POWER(($R45-Konst!$C$29),Konst!$D$29))*Konst!$B$29,0))</f>
        <v>0</v>
      </c>
      <c r="T45" s="498"/>
      <c r="U45" s="499" t="e">
        <f>VALUE(60*MID(T45,1,1))+VALUE(MID(T45,3,2))+VALUE(MID(T45,6,2)/100)</f>
        <v>#VALUE!</v>
      </c>
      <c r="V45" s="495">
        <f>IF(T45="",0,ROUNDDOWN((POWER((Konst!$C$24-$U45),Konst!$D$24))*Konst!$B$24,0))</f>
        <v>0</v>
      </c>
      <c r="W45" s="500">
        <f>SUM(G45,I45,K45,N45,Q45,S45,V45)</f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6" customHeight="1" thickBo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 customHeight="1">
      <c r="A47" s="646" t="s">
        <v>771</v>
      </c>
      <c r="B47" s="543" t="s">
        <v>772</v>
      </c>
      <c r="C47" s="527" t="s">
        <v>773</v>
      </c>
      <c r="D47" s="528" t="s">
        <v>774</v>
      </c>
      <c r="E47" s="529" t="s">
        <v>775</v>
      </c>
      <c r="F47" s="518" t="s">
        <v>776</v>
      </c>
      <c r="G47" s="530">
        <f>IF(E47="",0,ROUNDDOWN((POWER((Konst!$C$25-$E47),Konst!$D$25))*Konst!$B$25,0))</f>
        <v>664</v>
      </c>
      <c r="H47" s="520">
        <v>1.56</v>
      </c>
      <c r="I47" s="521">
        <f>IF(H47="",0,ROUNDDOWN((POWER((($H47*100)-Konst!$C$26),Konst!$D$26))*Konst!$B$26,0))</f>
        <v>689</v>
      </c>
      <c r="J47" s="531">
        <v>9.97</v>
      </c>
      <c r="K47" s="530">
        <f>IF(J47="",0,ROUNDDOWN((POWER(($J47-Konst!$C$28),Konst!$D$28))*Konst!$B$28,0))</f>
        <v>527</v>
      </c>
      <c r="L47" s="520">
        <v>28.26</v>
      </c>
      <c r="M47" s="523" t="s">
        <v>777</v>
      </c>
      <c r="N47" s="521">
        <f>IF(L47="",0,ROUNDDOWN((POWER((Konst!$C$23-$L47),Konst!$D$23))*Konst!$B$23,0))</f>
        <v>610</v>
      </c>
      <c r="O47" s="529" t="s">
        <v>778</v>
      </c>
      <c r="P47" s="518" t="s">
        <v>779</v>
      </c>
      <c r="Q47" s="530">
        <f>IF(O47="",0,ROUNDDOWN((POWER((($O47*100)-Konst!$C$27),Konst!$D$27))*Konst!$B$27,0))</f>
        <v>436</v>
      </c>
      <c r="R47" s="524" t="s">
        <v>780</v>
      </c>
      <c r="S47" s="521">
        <f>IF(R47="",0,ROUNDDOWN((POWER(($R47-Konst!$C$29),Konst!$D$29))*Konst!$B$29,0))</f>
        <v>428</v>
      </c>
      <c r="T47" s="524" t="s">
        <v>781</v>
      </c>
      <c r="U47" s="525">
        <f>VALUE(60*MID(T47,1,1))+VALUE(MID(T47,3,2))+VALUE(MID(T47,6,2)/100)</f>
        <v>161.77</v>
      </c>
      <c r="V47" s="521">
        <f>IF(T47="",0,ROUNDDOWN((POWER((Konst!$C$24-$U47),Konst!$D$24))*Konst!$B$24,0))</f>
        <v>553</v>
      </c>
      <c r="W47" s="532">
        <f>SUM(G47,I47,K47,N47,Q47,S47,V47)</f>
        <v>3907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 customHeight="1">
      <c r="A48" s="608"/>
      <c r="B48" s="542" t="s">
        <v>782</v>
      </c>
      <c r="C48" s="454" t="s">
        <v>783</v>
      </c>
      <c r="D48" s="455" t="s">
        <v>784</v>
      </c>
      <c r="E48" s="432" t="s">
        <v>785</v>
      </c>
      <c r="F48" s="433" t="s">
        <v>786</v>
      </c>
      <c r="G48" s="434">
        <f>IF(E48="",0,ROUNDDOWN((POWER((Konst!$C$25-$E48),Konst!$D$25))*Konst!$B$25,0))</f>
        <v>600</v>
      </c>
      <c r="H48" s="435">
        <v>1.44</v>
      </c>
      <c r="I48" s="436">
        <f>IF(H48="",0,ROUNDDOWN((POWER((($H48*100)-Konst!$C$26),Konst!$D$26))*Konst!$B$26,0))</f>
        <v>555</v>
      </c>
      <c r="J48" s="437">
        <v>7.48</v>
      </c>
      <c r="K48" s="434">
        <f>IF(J48="",0,ROUNDDOWN((POWER(($J48-Konst!$C$28),Konst!$D$28))*Konst!$B$28,0))</f>
        <v>366</v>
      </c>
      <c r="L48" s="435">
        <v>28.99</v>
      </c>
      <c r="M48" s="438" t="s">
        <v>787</v>
      </c>
      <c r="N48" s="436">
        <f>IF(L48="",0,ROUNDDOWN((POWER((Konst!$C$23-$L48),Konst!$D$23))*Konst!$B$23,0))</f>
        <v>555</v>
      </c>
      <c r="O48" s="432" t="s">
        <v>788</v>
      </c>
      <c r="P48" s="433" t="s">
        <v>789</v>
      </c>
      <c r="Q48" s="434">
        <f>IF(O48="",0,ROUNDDOWN((POWER((($O48*100)-Konst!$C$27),Konst!$D$27))*Konst!$B$27,0))</f>
        <v>433</v>
      </c>
      <c r="R48" s="439" t="s">
        <v>790</v>
      </c>
      <c r="S48" s="436">
        <f>IF(R48="",0,ROUNDDOWN((POWER(($R48-Konst!$C$29),Konst!$D$29))*Konst!$B$29,0))</f>
        <v>305</v>
      </c>
      <c r="T48" s="439" t="s">
        <v>791</v>
      </c>
      <c r="U48" s="440">
        <f>VALUE(60*MID(T48,1,1))+VALUE(MID(T48,3,2))+VALUE(MID(T48,6,2)/100)</f>
        <v>163.44</v>
      </c>
      <c r="V48" s="436">
        <f>IF(T48="",0,ROUNDDOWN((POWER((Konst!$C$24-$U48),Konst!$D$24))*Konst!$B$24,0))</f>
        <v>534</v>
      </c>
      <c r="W48" s="441">
        <f>SUM(G48,I48,K48,N48,Q48,S48,V48)</f>
        <v>3348</v>
      </c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608"/>
      <c r="B49" s="539" t="s">
        <v>792</v>
      </c>
      <c r="C49" s="457" t="s">
        <v>793</v>
      </c>
      <c r="D49" s="458" t="s">
        <v>794</v>
      </c>
      <c r="E49" s="446" t="s">
        <v>795</v>
      </c>
      <c r="F49" s="433" t="s">
        <v>796</v>
      </c>
      <c r="G49" s="447">
        <f>IF(E49="",0,ROUNDDOWN((POWER((Konst!$C$25-$E49),Konst!$D$25))*Konst!$B$25,0))</f>
        <v>330</v>
      </c>
      <c r="H49" s="435">
        <v>1.53</v>
      </c>
      <c r="I49" s="436">
        <f>IF(H49="",0,ROUNDDOWN((POWER((($H49*100)-Konst!$C$26),Konst!$D$26))*Konst!$B$26,0))</f>
        <v>655</v>
      </c>
      <c r="J49" s="448">
        <v>9.92</v>
      </c>
      <c r="K49" s="447">
        <f>IF(J49="",0,ROUNDDOWN((POWER(($J49-Konst!$C$28),Konst!$D$28))*Konst!$B$28,0))</f>
        <v>524</v>
      </c>
      <c r="L49" s="435">
        <v>29.57</v>
      </c>
      <c r="M49" s="438" t="s">
        <v>797</v>
      </c>
      <c r="N49" s="436">
        <f>IF(L49="",0,ROUNDDOWN((POWER((Konst!$C$23-$L49),Konst!$D$23))*Konst!$B$23,0))</f>
        <v>513</v>
      </c>
      <c r="O49" s="446" t="s">
        <v>798</v>
      </c>
      <c r="P49" s="433" t="s">
        <v>799</v>
      </c>
      <c r="Q49" s="447">
        <f>IF(O49="",0,ROUNDDOWN((POWER((($O49*100)-Konst!$C$27),Konst!$D$27))*Konst!$B$27,0))</f>
        <v>448</v>
      </c>
      <c r="R49" s="439" t="s">
        <v>800</v>
      </c>
      <c r="S49" s="436">
        <f>IF(R49="",0,ROUNDDOWN((POWER(($R49-Konst!$C$29),Konst!$D$29))*Konst!$B$29,0))</f>
        <v>313</v>
      </c>
      <c r="T49" s="439" t="s">
        <v>801</v>
      </c>
      <c r="U49" s="440">
        <f>VALUE(60*MID(T49,1,1))+VALUE(MID(T49,3,2))+VALUE(MID(T49,6,2)/100)</f>
        <v>178.32</v>
      </c>
      <c r="V49" s="436">
        <f>IF(T49="",0,ROUNDDOWN((POWER((Konst!$C$24-$U49),Konst!$D$24))*Konst!$B$24,0))</f>
        <v>381</v>
      </c>
      <c r="W49" s="449">
        <f>SUM(G49,I49,K49,N49,Q49,S49,V49)</f>
        <v>3164</v>
      </c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 customHeight="1" thickBot="1">
      <c r="A50" s="598"/>
      <c r="B50" s="540" t="s">
        <v>802</v>
      </c>
      <c r="C50" s="502"/>
      <c r="D50" s="501"/>
      <c r="E50" s="503"/>
      <c r="F50" s="504"/>
      <c r="G50" s="505"/>
      <c r="H50" s="506"/>
      <c r="I50" s="505"/>
      <c r="J50" s="506"/>
      <c r="K50" s="505"/>
      <c r="L50" s="506"/>
      <c r="M50" s="507"/>
      <c r="N50" s="505"/>
      <c r="O50" s="503"/>
      <c r="P50" s="504"/>
      <c r="Q50" s="505"/>
      <c r="R50" s="503"/>
      <c r="S50" s="505"/>
      <c r="T50" s="508"/>
      <c r="U50" s="509"/>
      <c r="V50" s="505"/>
      <c r="W50" s="510">
        <f>SUM(W47:W49)</f>
        <v>10419</v>
      </c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 customHeight="1" thickBot="1">
      <c r="A51" s="490" t="s">
        <v>803</v>
      </c>
      <c r="B51" s="491"/>
      <c r="C51" s="492"/>
      <c r="D51" s="491"/>
      <c r="E51" s="493"/>
      <c r="F51" s="494"/>
      <c r="G51" s="495">
        <f>IF(E51="",0,ROUNDDOWN((POWER((Konst!$C$25-$E51),Konst!$D$25))*Konst!$B$25,0))</f>
        <v>0</v>
      </c>
      <c r="H51" s="496"/>
      <c r="I51" s="495">
        <f>IF(H51="",0,ROUNDDOWN((POWER((($H51*100)-Konst!$C$26),Konst!$D$26))*Konst!$B$26,0))</f>
        <v>0</v>
      </c>
      <c r="J51" s="496"/>
      <c r="K51" s="495">
        <f>IF(J51="",0,ROUNDDOWN((POWER(($J51-Konst!$C$28),Konst!$D$28))*Konst!$B$28,0))</f>
        <v>0</v>
      </c>
      <c r="L51" s="496"/>
      <c r="M51" s="497"/>
      <c r="N51" s="495">
        <f>IF(L51="",0,ROUNDDOWN((POWER((Konst!$C$23-$L51),Konst!$D$23))*Konst!$B$23,0))</f>
        <v>0</v>
      </c>
      <c r="O51" s="493"/>
      <c r="P51" s="494"/>
      <c r="Q51" s="495">
        <f>IF(O51="",0,ROUNDDOWN((POWER((($O51*100)-Konst!$C$27),Konst!$D$27))*Konst!$B$27,0))</f>
        <v>0</v>
      </c>
      <c r="R51" s="493"/>
      <c r="S51" s="495">
        <f>IF(R51="",0,ROUNDDOWN((POWER(($R51-Konst!$C$29),Konst!$D$29))*Konst!$B$29,0))</f>
        <v>0</v>
      </c>
      <c r="T51" s="498"/>
      <c r="U51" s="499" t="e">
        <f>VALUE(60*MID(T51,1,1))+VALUE(MID(T51,3,2))+VALUE(MID(T51,6,2)/100)</f>
        <v>#VALUE!</v>
      </c>
      <c r="V51" s="495">
        <f>IF(T51="",0,ROUNDDOWN((POWER((Konst!$C$24-$U51),Konst!$D$24))*Konst!$B$24,0))</f>
        <v>0</v>
      </c>
      <c r="W51" s="500">
        <f>SUM(G51,I51,K51,N51,Q51,S51,V51)</f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6" customHeight="1" thickBot="1">
      <c r="A52" s="10"/>
      <c r="B52" s="13"/>
      <c r="C52" s="11"/>
      <c r="D52" s="13"/>
      <c r="E52" s="38"/>
      <c r="F52" s="39"/>
      <c r="G52" s="40"/>
      <c r="H52" s="41"/>
      <c r="I52" s="40"/>
      <c r="J52" s="41"/>
      <c r="K52" s="40"/>
      <c r="L52" s="41"/>
      <c r="M52" s="42"/>
      <c r="N52" s="40"/>
      <c r="O52" s="38"/>
      <c r="P52" s="39"/>
      <c r="Q52" s="40"/>
      <c r="R52" s="38"/>
      <c r="S52" s="40"/>
      <c r="T52" s="43"/>
      <c r="U52" s="44"/>
      <c r="V52" s="40"/>
      <c r="W52" s="12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 customHeight="1">
      <c r="A53" s="646" t="s">
        <v>804</v>
      </c>
      <c r="B53" s="544" t="s">
        <v>805</v>
      </c>
      <c r="C53" s="533" t="s">
        <v>806</v>
      </c>
      <c r="D53" s="534" t="s">
        <v>807</v>
      </c>
      <c r="E53" s="529" t="s">
        <v>808</v>
      </c>
      <c r="F53" s="518" t="s">
        <v>809</v>
      </c>
      <c r="G53" s="530">
        <f>IF(E53="",0,ROUNDDOWN((POWER((Konst!$C$25-$E53),Konst!$D$25))*Konst!$B$25,0))</f>
        <v>936</v>
      </c>
      <c r="H53" s="520">
        <v>1.56</v>
      </c>
      <c r="I53" s="521">
        <f>IF(H53="",0,ROUNDDOWN((POWER((($H53*100)-Konst!$C$26),Konst!$D$26))*Konst!$B$26,0))</f>
        <v>689</v>
      </c>
      <c r="J53" s="531">
        <v>9.45</v>
      </c>
      <c r="K53" s="530">
        <f>IF(J53="",0,ROUNDDOWN((POWER(($J53-Konst!$C$28),Konst!$D$28))*Konst!$B$28,0))</f>
        <v>494</v>
      </c>
      <c r="L53" s="520">
        <v>26</v>
      </c>
      <c r="M53" s="523" t="s">
        <v>810</v>
      </c>
      <c r="N53" s="521">
        <f>IF(L53="",0,ROUNDDOWN((POWER((Konst!$C$23-$L53),Konst!$D$23))*Konst!$B$23,0))</f>
        <v>797</v>
      </c>
      <c r="O53" s="529" t="s">
        <v>811</v>
      </c>
      <c r="P53" s="518" t="s">
        <v>812</v>
      </c>
      <c r="Q53" s="530">
        <f>IF(O53="",0,ROUNDDOWN((POWER((($O53*100)-Konst!$C$27),Konst!$D$27))*Konst!$B$27,0))</f>
        <v>717</v>
      </c>
      <c r="R53" s="524" t="s">
        <v>813</v>
      </c>
      <c r="S53" s="521">
        <f>IF(R53="",0,ROUNDDOWN((POWER(($R53-Konst!$C$29),Konst!$D$29))*Konst!$B$29,0))</f>
        <v>526</v>
      </c>
      <c r="T53" s="524" t="s">
        <v>814</v>
      </c>
      <c r="U53" s="525">
        <f>VALUE(60*MID(T53,1,1))+VALUE(MID(T53,3,2))+VALUE(MID(T53,6,2)/100)</f>
        <v>146.61</v>
      </c>
      <c r="V53" s="521">
        <f>IF(T53="",0,ROUNDDOWN((POWER((Konst!$C$24-$U53),Konst!$D$24))*Konst!$B$24,0))</f>
        <v>736</v>
      </c>
      <c r="W53" s="532">
        <f>SUM(G53,I53,K53,N53,Q53,S53,V53)</f>
        <v>4895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 customHeight="1">
      <c r="A54" s="608"/>
      <c r="B54" s="542" t="s">
        <v>815</v>
      </c>
      <c r="C54" s="454" t="s">
        <v>816</v>
      </c>
      <c r="D54" s="455" t="s">
        <v>817</v>
      </c>
      <c r="E54" s="432" t="s">
        <v>818</v>
      </c>
      <c r="F54" s="433" t="s">
        <v>819</v>
      </c>
      <c r="G54" s="434">
        <f>IF(E54="",0,ROUNDDOWN((POWER((Konst!$C$25-$E54),Konst!$D$25))*Konst!$B$25,0))</f>
        <v>297</v>
      </c>
      <c r="H54" s="435">
        <v>1.35</v>
      </c>
      <c r="I54" s="436">
        <f>IF(H54="",0,ROUNDDOWN((POWER((($H54*100)-Konst!$C$26),Konst!$D$26))*Konst!$B$26,0))</f>
        <v>460</v>
      </c>
      <c r="J54" s="437">
        <v>9.29</v>
      </c>
      <c r="K54" s="434">
        <f>IF(J54="",0,ROUNDDOWN((POWER(($J54-Konst!$C$28),Konst!$D$28))*Konst!$B$28,0))</f>
        <v>483</v>
      </c>
      <c r="L54" s="435">
        <v>30.75</v>
      </c>
      <c r="M54" s="438" t="s">
        <v>820</v>
      </c>
      <c r="N54" s="436">
        <f>IF(L54="",0,ROUNDDOWN((POWER((Konst!$C$23-$L54),Konst!$D$23))*Konst!$B$23,0))</f>
        <v>431</v>
      </c>
      <c r="O54" s="432" t="s">
        <v>821</v>
      </c>
      <c r="P54" s="433" t="s">
        <v>822</v>
      </c>
      <c r="Q54" s="434">
        <f>IF(O54="",0,ROUNDDOWN((POWER((($O54*100)-Konst!$C$27),Konst!$D$27))*Konst!$B$27,0))</f>
        <v>290</v>
      </c>
      <c r="R54" s="439" t="s">
        <v>823</v>
      </c>
      <c r="S54" s="436">
        <f>IF(R54="",0,ROUNDDOWN((POWER(($R54-Konst!$C$29),Konst!$D$29))*Konst!$B$29,0))</f>
        <v>402</v>
      </c>
      <c r="T54" s="439" t="s">
        <v>824</v>
      </c>
      <c r="U54" s="440">
        <f>VALUE(60*MID(T54,1,1))+VALUE(MID(T54,3,2))+VALUE(MID(T54,6,2)/100)</f>
        <v>178.2</v>
      </c>
      <c r="V54" s="436">
        <f>IF(T54="",0,ROUNDDOWN((POWER((Konst!$C$24-$U54),Konst!$D$24))*Konst!$B$24,0))</f>
        <v>382</v>
      </c>
      <c r="W54" s="441">
        <f>SUM(G54,I54,K54,N54,Q54,S54,V54)</f>
        <v>2745</v>
      </c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 customHeight="1">
      <c r="A55" s="608"/>
      <c r="B55" s="545" t="s">
        <v>825</v>
      </c>
      <c r="C55" s="24" t="s">
        <v>826</v>
      </c>
      <c r="D55" s="25" t="s">
        <v>827</v>
      </c>
      <c r="E55" s="432" t="s">
        <v>828</v>
      </c>
      <c r="F55" s="433" t="s">
        <v>829</v>
      </c>
      <c r="G55" s="434">
        <f>IF(E55="",0,ROUNDDOWN((POWER((Konst!$C$25-$E55),Konst!$D$25))*Konst!$B$25,0))</f>
        <v>263</v>
      </c>
      <c r="H55" s="435">
        <v>1.35</v>
      </c>
      <c r="I55" s="436">
        <f>IF(H55="",0,ROUNDDOWN((POWER((($H55*100)-Konst!$C$26),Konst!$D$26))*Konst!$B$26,0))</f>
        <v>460</v>
      </c>
      <c r="J55" s="437">
        <v>10.83</v>
      </c>
      <c r="K55" s="434">
        <f>IF(J55="",0,ROUNDDOWN((POWER(($J55-Konst!$C$28),Konst!$D$28))*Konst!$B$28,0))</f>
        <v>584</v>
      </c>
      <c r="L55" s="435">
        <v>32.67</v>
      </c>
      <c r="M55" s="438" t="s">
        <v>830</v>
      </c>
      <c r="N55" s="436">
        <f>IF(L55="",0,ROUNDDOWN((POWER((Konst!$C$23-$L55),Konst!$D$23))*Konst!$B$23,0))</f>
        <v>312</v>
      </c>
      <c r="O55" s="432" t="s">
        <v>831</v>
      </c>
      <c r="P55" s="433" t="s">
        <v>832</v>
      </c>
      <c r="Q55" s="434">
        <f>IF(O55="",0,ROUNDDOWN((POWER((($O55*100)-Konst!$C$27),Konst!$D$27))*Konst!$B$27,0))</f>
        <v>322</v>
      </c>
      <c r="R55" s="439" t="s">
        <v>833</v>
      </c>
      <c r="S55" s="436">
        <f>IF(R55="",0,ROUNDDOWN((POWER(($R55-Konst!$C$29),Konst!$D$29))*Konst!$B$29,0))</f>
        <v>378</v>
      </c>
      <c r="T55" s="439" t="s">
        <v>834</v>
      </c>
      <c r="U55" s="440">
        <f>VALUE(60*MID(T55,1,1))+VALUE(MID(T55,3,2))+VALUE(MID(T55,6,2)/100)</f>
        <v>217.62</v>
      </c>
      <c r="V55" s="436">
        <f>IF(T55="",0,ROUNDDOWN((POWER((Konst!$C$24-$U55),Konst!$D$24))*Konst!$B$24,0))</f>
        <v>96</v>
      </c>
      <c r="W55" s="441">
        <f>SUM(G55,I55,K55,N55,Q55,S55,V55)</f>
        <v>2415</v>
      </c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 customHeight="1" thickBot="1">
      <c r="A56" s="598"/>
      <c r="B56" s="540" t="s">
        <v>835</v>
      </c>
      <c r="C56" s="502"/>
      <c r="D56" s="501"/>
      <c r="E56" s="503"/>
      <c r="F56" s="504"/>
      <c r="G56" s="505"/>
      <c r="H56" s="506"/>
      <c r="I56" s="505"/>
      <c r="J56" s="506"/>
      <c r="K56" s="505"/>
      <c r="L56" s="506"/>
      <c r="M56" s="507"/>
      <c r="N56" s="505"/>
      <c r="O56" s="503"/>
      <c r="P56" s="504"/>
      <c r="Q56" s="505"/>
      <c r="R56" s="503"/>
      <c r="S56" s="505"/>
      <c r="T56" s="508"/>
      <c r="U56" s="509"/>
      <c r="V56" s="505"/>
      <c r="W56" s="510">
        <f>SUM(W53:W55)</f>
        <v>10055</v>
      </c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 customHeight="1" thickBot="1">
      <c r="A57" s="490" t="s">
        <v>836</v>
      </c>
      <c r="B57" s="491"/>
      <c r="C57" s="492"/>
      <c r="D57" s="491"/>
      <c r="E57" s="493"/>
      <c r="F57" s="494"/>
      <c r="G57" s="495">
        <f>IF(E57="",0,ROUNDDOWN((POWER((Konst!$C$25-$E57),Konst!$D$25))*Konst!$B$25,0))</f>
        <v>0</v>
      </c>
      <c r="H57" s="496"/>
      <c r="I57" s="495">
        <f>IF(H57="",0,ROUNDDOWN((POWER((($H57*100)-Konst!$C$26),Konst!$D$26))*Konst!$B$26,0))</f>
        <v>0</v>
      </c>
      <c r="J57" s="496"/>
      <c r="K57" s="495">
        <f>IF(J57="",0,ROUNDDOWN((POWER(($J57-Konst!$C$28),Konst!$D$28))*Konst!$B$28,0))</f>
        <v>0</v>
      </c>
      <c r="L57" s="496"/>
      <c r="M57" s="497"/>
      <c r="N57" s="495">
        <f>IF(L57="",0,ROUNDDOWN((POWER((Konst!$C$23-$L57),Konst!$D$23))*Konst!$B$23,0))</f>
        <v>0</v>
      </c>
      <c r="O57" s="493"/>
      <c r="P57" s="494"/>
      <c r="Q57" s="495">
        <f>IF(O57="",0,ROUNDDOWN((POWER((($O57*100)-Konst!$C$27),Konst!$D$27))*Konst!$B$27,0))</f>
        <v>0</v>
      </c>
      <c r="R57" s="493"/>
      <c r="S57" s="495">
        <f>IF(R57="",0,ROUNDDOWN((POWER(($R57-Konst!$C$29),Konst!$D$29))*Konst!$B$29,0))</f>
        <v>0</v>
      </c>
      <c r="T57" s="498"/>
      <c r="U57" s="499" t="e">
        <f>VALUE(60*MID(T57,1,1))+VALUE(MID(T57,3,2))+VALUE(MID(T57,6,2)/100)</f>
        <v>#VALUE!</v>
      </c>
      <c r="V57" s="495">
        <f>IF(T57="",0,ROUNDDOWN((POWER((Konst!$C$24-$U57),Konst!$D$24))*Konst!$B$24,0))</f>
        <v>0</v>
      </c>
      <c r="W57" s="500">
        <f>SUM(G57,I57,K57,N57,Q57,S57,V57)</f>
        <v>0</v>
      </c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6" customHeight="1" thickBo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 customHeight="1">
      <c r="A59" s="646" t="s">
        <v>837</v>
      </c>
      <c r="B59" s="541" t="s">
        <v>838</v>
      </c>
      <c r="C59" s="515" t="s">
        <v>839</v>
      </c>
      <c r="D59" s="516" t="s">
        <v>840</v>
      </c>
      <c r="E59" s="517" t="s">
        <v>841</v>
      </c>
      <c r="F59" s="518" t="s">
        <v>842</v>
      </c>
      <c r="G59" s="519">
        <f>IF(E59="",0,ROUNDDOWN((POWER((Konst!$C$25-$E59),Konst!$D$25))*Konst!$B$25,0))</f>
        <v>678</v>
      </c>
      <c r="H59" s="520">
        <v>1.56</v>
      </c>
      <c r="I59" s="521">
        <f>IF(H59="",0,ROUNDDOWN((POWER((($H59*100)-Konst!$C$26),Konst!$D$26))*Konst!$B$26,0))</f>
        <v>689</v>
      </c>
      <c r="J59" s="522">
        <v>9.42</v>
      </c>
      <c r="K59" s="519">
        <f>IF(J59="",0,ROUNDDOWN((POWER(($J59-Konst!$C$28),Konst!$D$28))*Konst!$B$28,0))</f>
        <v>492</v>
      </c>
      <c r="L59" s="520">
        <v>28.79</v>
      </c>
      <c r="M59" s="523" t="s">
        <v>843</v>
      </c>
      <c r="N59" s="521">
        <f>IF(L59="",0,ROUNDDOWN((POWER((Konst!$C$23-$L59),Konst!$D$23))*Konst!$B$23,0))</f>
        <v>570</v>
      </c>
      <c r="O59" s="517" t="s">
        <v>844</v>
      </c>
      <c r="P59" s="518" t="s">
        <v>845</v>
      </c>
      <c r="Q59" s="519">
        <f>IF(O59="",0,ROUNDDOWN((POWER((($O59*100)-Konst!$C$27),Konst!$D$27))*Konst!$B$27,0))</f>
        <v>426</v>
      </c>
      <c r="R59" s="524" t="s">
        <v>846</v>
      </c>
      <c r="S59" s="521">
        <f>IF(R59="",0,ROUNDDOWN((POWER(($R59-Konst!$C$29),Konst!$D$29))*Konst!$B$29,0))</f>
        <v>683</v>
      </c>
      <c r="T59" s="524" t="s">
        <v>847</v>
      </c>
      <c r="U59" s="525">
        <f>VALUE(60*MID(T59,1,1))+VALUE(MID(T59,3,2))+VALUE(MID(T59,6,2)/100)</f>
        <v>168.08</v>
      </c>
      <c r="V59" s="521">
        <f>IF(T59="",0,ROUNDDOWN((POWER((Konst!$C$24-$U59),Konst!$D$24))*Konst!$B$24,0))</f>
        <v>484</v>
      </c>
      <c r="W59" s="526">
        <f>SUM(G59,I59,K59,N59,Q59,S59,V59)</f>
        <v>4022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 customHeight="1">
      <c r="A60" s="608"/>
      <c r="B60" s="539" t="s">
        <v>848</v>
      </c>
      <c r="C60" s="457" t="s">
        <v>849</v>
      </c>
      <c r="D60" s="458" t="s">
        <v>850</v>
      </c>
      <c r="E60" s="446" t="s">
        <v>851</v>
      </c>
      <c r="F60" s="433" t="s">
        <v>852</v>
      </c>
      <c r="G60" s="447">
        <f>IF(E60="",0,ROUNDDOWN((POWER((Konst!$C$25-$E60),Konst!$D$25))*Konst!$B$25,0))</f>
        <v>334</v>
      </c>
      <c r="H60" s="435">
        <v>1.32</v>
      </c>
      <c r="I60" s="436">
        <f>IF(H60="",0,ROUNDDOWN((POWER((($H60*100)-Konst!$C$26),Konst!$D$26))*Konst!$B$26,0))</f>
        <v>429</v>
      </c>
      <c r="J60" s="448">
        <v>7.54</v>
      </c>
      <c r="K60" s="447">
        <f>IF(J60="",0,ROUNDDOWN((POWER(($J60-Konst!$C$28),Konst!$D$28))*Konst!$B$28,0))</f>
        <v>370</v>
      </c>
      <c r="L60" s="435">
        <v>29.13</v>
      </c>
      <c r="M60" s="438" t="s">
        <v>853</v>
      </c>
      <c r="N60" s="436">
        <f>IF(L60="",0,ROUNDDOWN((POWER((Konst!$C$23-$L60),Konst!$D$23))*Konst!$B$23,0))</f>
        <v>545</v>
      </c>
      <c r="O60" s="446" t="s">
        <v>854</v>
      </c>
      <c r="P60" s="433" t="s">
        <v>855</v>
      </c>
      <c r="Q60" s="447">
        <f>IF(O60="",0,ROUNDDOWN((POWER((($O60*100)-Konst!$C$27),Konst!$D$27))*Konst!$B$27,0))</f>
        <v>423</v>
      </c>
      <c r="R60" s="439" t="s">
        <v>856</v>
      </c>
      <c r="S60" s="436">
        <f>IF(R60="",0,ROUNDDOWN((POWER(($R60-Konst!$C$29),Konst!$D$29))*Konst!$B$29,0))</f>
        <v>203</v>
      </c>
      <c r="T60" s="439" t="s">
        <v>857</v>
      </c>
      <c r="U60" s="440">
        <f>VALUE(60*MID(T60,1,1))+VALUE(MID(T60,3,2))+VALUE(MID(T60,6,2)/100)</f>
        <v>173.54</v>
      </c>
      <c r="V60" s="436">
        <f>IF(T60="",0,ROUNDDOWN((POWER((Konst!$C$24-$U60),Konst!$D$24))*Konst!$B$24,0))</f>
        <v>427</v>
      </c>
      <c r="W60" s="449">
        <f>SUM(G60,I60,K60,N60,Q60,S60,V60)</f>
        <v>2731</v>
      </c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 customHeight="1">
      <c r="A61" s="608"/>
      <c r="B61" s="539" t="s">
        <v>858</v>
      </c>
      <c r="C61" s="457" t="s">
        <v>859</v>
      </c>
      <c r="D61" s="458" t="s">
        <v>860</v>
      </c>
      <c r="E61" s="446" t="s">
        <v>861</v>
      </c>
      <c r="F61" s="433" t="s">
        <v>862</v>
      </c>
      <c r="G61" s="447">
        <f>IF(E61="",0,ROUNDDOWN((POWER((Konst!$C$25-$E61),Konst!$D$25))*Konst!$B$25,0))</f>
        <v>131</v>
      </c>
      <c r="H61" s="435">
        <v>1.32</v>
      </c>
      <c r="I61" s="436">
        <f>IF(H61="",0,ROUNDDOWN((POWER((($H61*100)-Konst!$C$26),Konst!$D$26))*Konst!$B$26,0))</f>
        <v>429</v>
      </c>
      <c r="J61" s="448">
        <v>7.17</v>
      </c>
      <c r="K61" s="447">
        <f>IF(J61="",0,ROUNDDOWN((POWER(($J61-Konst!$C$28),Konst!$D$28))*Konst!$B$28,0))</f>
        <v>346</v>
      </c>
      <c r="L61" s="435">
        <v>29.23</v>
      </c>
      <c r="M61" s="438" t="s">
        <v>863</v>
      </c>
      <c r="N61" s="436">
        <f>IF(L61="",0,ROUNDDOWN((POWER((Konst!$C$23-$L61),Konst!$D$23))*Konst!$B$23,0))</f>
        <v>537</v>
      </c>
      <c r="O61" s="446" t="s">
        <v>864</v>
      </c>
      <c r="P61" s="433" t="s">
        <v>865</v>
      </c>
      <c r="Q61" s="447">
        <f>IF(O61="",0,ROUNDDOWN((POWER((($O61*100)-Konst!$C$27),Konst!$D$27))*Konst!$B$27,0))</f>
        <v>431</v>
      </c>
      <c r="R61" s="439" t="s">
        <v>866</v>
      </c>
      <c r="S61" s="436">
        <f>IF(R61="",0,ROUNDDOWN((POWER(($R61-Konst!$C$29),Konst!$D$29))*Konst!$B$29,0))</f>
        <v>205</v>
      </c>
      <c r="T61" s="439" t="s">
        <v>867</v>
      </c>
      <c r="U61" s="440">
        <f>VALUE(60*MID(T61,1,1))+VALUE(MID(T61,3,2))+VALUE(MID(T61,6,2)/100)</f>
        <v>180.67</v>
      </c>
      <c r="V61" s="436">
        <f>IF(T61="",0,ROUNDDOWN((POWER((Konst!$C$24-$U61),Konst!$D$24))*Konst!$B$24,0))</f>
        <v>359</v>
      </c>
      <c r="W61" s="449">
        <f>SUM(G61,I61,K61,N61,Q61,S61,V61)</f>
        <v>2438</v>
      </c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 customHeight="1" thickBot="1">
      <c r="A62" s="598"/>
      <c r="B62" s="540" t="s">
        <v>868</v>
      </c>
      <c r="C62" s="502"/>
      <c r="D62" s="501"/>
      <c r="E62" s="503"/>
      <c r="F62" s="504"/>
      <c r="G62" s="505"/>
      <c r="H62" s="506"/>
      <c r="I62" s="505"/>
      <c r="J62" s="506"/>
      <c r="K62" s="505"/>
      <c r="L62" s="506"/>
      <c r="M62" s="507"/>
      <c r="N62" s="505"/>
      <c r="O62" s="503"/>
      <c r="P62" s="504"/>
      <c r="Q62" s="505"/>
      <c r="R62" s="503"/>
      <c r="S62" s="505"/>
      <c r="T62" s="508"/>
      <c r="U62" s="509"/>
      <c r="V62" s="505"/>
      <c r="W62" s="510">
        <f>SUM(W59:W61)</f>
        <v>9191</v>
      </c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 customHeight="1" thickBot="1">
      <c r="A63" s="490" t="s">
        <v>869</v>
      </c>
      <c r="B63" s="491"/>
      <c r="C63" s="492"/>
      <c r="D63" s="491"/>
      <c r="E63" s="493"/>
      <c r="F63" s="494"/>
      <c r="G63" s="495">
        <f>IF(E63="",0,ROUNDDOWN((POWER((Konst!$C$25-$E63),Konst!$D$25))*Konst!$B$25,0))</f>
        <v>0</v>
      </c>
      <c r="H63" s="496"/>
      <c r="I63" s="495">
        <f>IF(H63="",0,ROUNDDOWN((POWER((($H63*100)-Konst!$C$26),Konst!$D$26))*Konst!$B$26,0))</f>
        <v>0</v>
      </c>
      <c r="J63" s="496"/>
      <c r="K63" s="495">
        <f>IF(J63="",0,ROUNDDOWN((POWER(($J63-Konst!$C$28),Konst!$D$28))*Konst!$B$28,0))</f>
        <v>0</v>
      </c>
      <c r="L63" s="496"/>
      <c r="M63" s="497"/>
      <c r="N63" s="495">
        <f>IF(L63="",0,ROUNDDOWN((POWER((Konst!$C$23-$L63),Konst!$D$23))*Konst!$B$23,0))</f>
        <v>0</v>
      </c>
      <c r="O63" s="493"/>
      <c r="P63" s="494"/>
      <c r="Q63" s="495">
        <f>IF(O63="",0,ROUNDDOWN((POWER((($O63*100)-Konst!$C$27),Konst!$D$27))*Konst!$B$27,0))</f>
        <v>0</v>
      </c>
      <c r="R63" s="493"/>
      <c r="S63" s="495">
        <f>IF(R63="",0,ROUNDDOWN((POWER(($R63-Konst!$C$29),Konst!$D$29))*Konst!$B$29,0))</f>
        <v>0</v>
      </c>
      <c r="T63" s="498"/>
      <c r="U63" s="499" t="e">
        <f>VALUE(60*MID(T63,1,1))+VALUE(MID(T63,3,2))+VALUE(MID(T63,6,2)/100)</f>
        <v>#VALUE!</v>
      </c>
      <c r="V63" s="495">
        <f>IF(T63="",0,ROUNDDOWN((POWER((Konst!$C$24-$U63),Konst!$D$24))*Konst!$B$24,0))</f>
        <v>0</v>
      </c>
      <c r="W63" s="500">
        <f>SUM(G63,I63,K63,N63,Q63,S63,V63)</f>
        <v>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6" customHeight="1" thickBo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7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 customHeight="1">
      <c r="A65" s="646" t="s">
        <v>870</v>
      </c>
      <c r="B65" s="541" t="s">
        <v>871</v>
      </c>
      <c r="C65" s="515" t="s">
        <v>872</v>
      </c>
      <c r="D65" s="516" t="s">
        <v>873</v>
      </c>
      <c r="E65" s="517" t="s">
        <v>874</v>
      </c>
      <c r="F65" s="518" t="s">
        <v>875</v>
      </c>
      <c r="G65" s="519">
        <f>IF(E65="",0,ROUNDDOWN((POWER((Konst!$C$25-$E65),Konst!$D$25))*Konst!$B$25,0))</f>
        <v>267</v>
      </c>
      <c r="H65" s="520">
        <v>1.41</v>
      </c>
      <c r="I65" s="521">
        <f>IF(H65="",0,ROUNDDOWN((POWER((($H65*100)-Konst!$C$26),Konst!$D$26))*Konst!$B$26,0))</f>
        <v>523</v>
      </c>
      <c r="J65" s="522">
        <v>7.53</v>
      </c>
      <c r="K65" s="519">
        <f>IF(J65="",0,ROUNDDOWN((POWER(($J65-Konst!$C$28),Konst!$D$28))*Konst!$B$28,0))</f>
        <v>369</v>
      </c>
      <c r="L65" s="520">
        <v>29.91</v>
      </c>
      <c r="M65" s="523" t="s">
        <v>876</v>
      </c>
      <c r="N65" s="521">
        <f>IF(L65="",0,ROUNDDOWN((POWER((Konst!$C$23-$L65),Konst!$D$23))*Konst!$B$23,0))</f>
        <v>488</v>
      </c>
      <c r="O65" s="517" t="s">
        <v>877</v>
      </c>
      <c r="P65" s="518" t="s">
        <v>878</v>
      </c>
      <c r="Q65" s="519">
        <f>IF(O65="",0,ROUNDDOWN((POWER((($O65*100)-Konst!$C$27),Konst!$D$27))*Konst!$B$27,0))</f>
        <v>466</v>
      </c>
      <c r="R65" s="524" t="s">
        <v>879</v>
      </c>
      <c r="S65" s="521">
        <f>IF(R65="",0,ROUNDDOWN((POWER(($R65-Konst!$C$29),Konst!$D$29))*Konst!$B$29,0))</f>
        <v>394</v>
      </c>
      <c r="T65" s="524" t="s">
        <v>880</v>
      </c>
      <c r="U65" s="525">
        <f>VALUE(60*MID(T65,1,1))+VALUE(MID(T65,3,2))+VALUE(MID(T65,6,2)/100)</f>
        <v>163.58</v>
      </c>
      <c r="V65" s="521">
        <f>IF(T65="",0,ROUNDDOWN((POWER((Konst!$C$24-$U65),Konst!$D$24))*Konst!$B$24,0))</f>
        <v>532</v>
      </c>
      <c r="W65" s="526">
        <f>SUM(G65,I65,K65,N65,Q65,S65,V65)</f>
        <v>3039</v>
      </c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 customHeight="1">
      <c r="A66" s="608"/>
      <c r="B66" s="542" t="s">
        <v>881</v>
      </c>
      <c r="C66" s="454" t="s">
        <v>882</v>
      </c>
      <c r="D66" s="455" t="s">
        <v>883</v>
      </c>
      <c r="E66" s="432" t="s">
        <v>884</v>
      </c>
      <c r="F66" s="433" t="s">
        <v>885</v>
      </c>
      <c r="G66" s="434">
        <f>IF(E66="",0,ROUNDDOWN((POWER((Konst!$C$25-$E66),Konst!$D$25))*Konst!$B$25,0))</f>
        <v>311</v>
      </c>
      <c r="H66" s="435">
        <v>1.32</v>
      </c>
      <c r="I66" s="436">
        <f>IF(H66="",0,ROUNDDOWN((POWER((($H66*100)-Konst!$C$26),Konst!$D$26))*Konst!$B$26,0))</f>
        <v>429</v>
      </c>
      <c r="J66" s="437">
        <v>8.17</v>
      </c>
      <c r="K66" s="434">
        <f>IF(J66="",0,ROUNDDOWN((POWER(($J66-Konst!$C$28),Konst!$D$28))*Konst!$B$28,0))</f>
        <v>410</v>
      </c>
      <c r="L66" s="435">
        <v>28.8</v>
      </c>
      <c r="M66" s="438" t="s">
        <v>886</v>
      </c>
      <c r="N66" s="436">
        <f>IF(L66="",0,ROUNDDOWN((POWER((Konst!$C$23-$L66),Konst!$D$23))*Konst!$B$23,0))</f>
        <v>569</v>
      </c>
      <c r="O66" s="432" t="s">
        <v>887</v>
      </c>
      <c r="P66" s="433" t="s">
        <v>888</v>
      </c>
      <c r="Q66" s="434">
        <f>IF(O66="",0,ROUNDDOWN((POWER((($O66*100)-Konst!$C$27),Konst!$D$27))*Konst!$B$27,0))</f>
        <v>371</v>
      </c>
      <c r="R66" s="439" t="s">
        <v>889</v>
      </c>
      <c r="S66" s="436">
        <f>IF(R66="",0,ROUNDDOWN((POWER(($R66-Konst!$C$29),Konst!$D$29))*Konst!$B$29,0))</f>
        <v>397</v>
      </c>
      <c r="T66" s="439" t="s">
        <v>890</v>
      </c>
      <c r="U66" s="440">
        <f>VALUE(60*MID(T66,1,1))+VALUE(MID(T66,3,2))+VALUE(MID(T66,6,2)/100)</f>
        <v>180.35</v>
      </c>
      <c r="V66" s="436">
        <f>IF(T66="",0,ROUNDDOWN((POWER((Konst!$C$24-$U66),Konst!$D$24))*Konst!$B$24,0))</f>
        <v>362</v>
      </c>
      <c r="W66" s="441">
        <f>SUM(G66,I66,K66,N66,Q66,S66,V66)</f>
        <v>2849</v>
      </c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 customHeight="1">
      <c r="A67" s="608"/>
      <c r="B67" s="539" t="s">
        <v>891</v>
      </c>
      <c r="C67" s="457" t="s">
        <v>892</v>
      </c>
      <c r="D67" s="458" t="s">
        <v>893</v>
      </c>
      <c r="E67" s="446" t="s">
        <v>894</v>
      </c>
      <c r="F67" s="433" t="s">
        <v>895</v>
      </c>
      <c r="G67" s="447">
        <f>IF(E67="",0,ROUNDDOWN((POWER((Konst!$C$25-$E67),Konst!$D$25))*Konst!$B$25,0))</f>
        <v>426</v>
      </c>
      <c r="H67" s="435">
        <v>1.38</v>
      </c>
      <c r="I67" s="436">
        <f>IF(H67="",0,ROUNDDOWN((POWER((($H67*100)-Konst!$C$26),Konst!$D$26))*Konst!$B$26,0))</f>
        <v>491</v>
      </c>
      <c r="J67" s="448">
        <v>9.32</v>
      </c>
      <c r="K67" s="447">
        <f>IF(J67="",0,ROUNDDOWN((POWER(($J67-Konst!$C$28),Konst!$D$28))*Konst!$B$28,0))</f>
        <v>485</v>
      </c>
      <c r="L67" s="435">
        <v>31.9</v>
      </c>
      <c r="M67" s="438" t="s">
        <v>896</v>
      </c>
      <c r="N67" s="436">
        <f>IF(L67="",0,ROUNDDOWN((POWER((Konst!$C$23-$L67),Konst!$D$23))*Konst!$B$23,0))</f>
        <v>358</v>
      </c>
      <c r="O67" s="446" t="s">
        <v>897</v>
      </c>
      <c r="P67" s="433" t="s">
        <v>898</v>
      </c>
      <c r="Q67" s="447">
        <f>IF(O67="",0,ROUNDDOWN((POWER((($O67*100)-Konst!$C$27),Konst!$D$27))*Konst!$B$27,0))</f>
        <v>350</v>
      </c>
      <c r="R67" s="439" t="s">
        <v>899</v>
      </c>
      <c r="S67" s="436">
        <f>IF(R67="",0,ROUNDDOWN((POWER(($R67-Konst!$C$29),Konst!$D$29))*Konst!$B$29,0))</f>
        <v>413</v>
      </c>
      <c r="T67" s="439" t="s">
        <v>900</v>
      </c>
      <c r="U67" s="440">
        <f>VALUE(60*MID(T67,1,1))+VALUE(MID(T67,3,2))+VALUE(MID(T67,6,2)/100)</f>
        <v>190.24</v>
      </c>
      <c r="V67" s="436">
        <f>IF(T67="",0,ROUNDDOWN((POWER((Konst!$C$24-$U67),Konst!$D$24))*Konst!$B$24,0))</f>
        <v>276</v>
      </c>
      <c r="W67" s="449">
        <f>SUM(G67,I67,K67,N67,Q67,S67,V67)</f>
        <v>2799</v>
      </c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 customHeight="1" thickBot="1">
      <c r="A68" s="598"/>
      <c r="B68" s="540" t="s">
        <v>901</v>
      </c>
      <c r="C68" s="502"/>
      <c r="D68" s="501"/>
      <c r="E68" s="503"/>
      <c r="F68" s="504"/>
      <c r="G68" s="505"/>
      <c r="H68" s="506"/>
      <c r="I68" s="505"/>
      <c r="J68" s="506"/>
      <c r="K68" s="505"/>
      <c r="L68" s="506"/>
      <c r="M68" s="507"/>
      <c r="N68" s="505"/>
      <c r="O68" s="503"/>
      <c r="P68" s="504"/>
      <c r="Q68" s="505"/>
      <c r="R68" s="503"/>
      <c r="S68" s="505"/>
      <c r="T68" s="508"/>
      <c r="U68" s="509"/>
      <c r="V68" s="505"/>
      <c r="W68" s="510">
        <f>SUM(W65:W67)</f>
        <v>8687</v>
      </c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 customHeight="1" thickBot="1">
      <c r="A69" s="490" t="s">
        <v>902</v>
      </c>
      <c r="B69" s="491"/>
      <c r="C69" s="492"/>
      <c r="D69" s="491"/>
      <c r="E69" s="493"/>
      <c r="F69" s="494"/>
      <c r="G69" s="495">
        <f>IF(E69="",0,ROUNDDOWN((POWER((Konst!$C$25-$E69),Konst!$D$25))*Konst!$B$25,0))</f>
        <v>0</v>
      </c>
      <c r="H69" s="496"/>
      <c r="I69" s="495">
        <f>IF(H69="",0,ROUNDDOWN((POWER((($H69*100)-Konst!$C$26),Konst!$D$26))*Konst!$B$26,0))</f>
        <v>0</v>
      </c>
      <c r="J69" s="496"/>
      <c r="K69" s="495">
        <f>IF(J69="",0,ROUNDDOWN((POWER(($J69-Konst!$C$28),Konst!$D$28))*Konst!$B$28,0))</f>
        <v>0</v>
      </c>
      <c r="L69" s="496"/>
      <c r="M69" s="497"/>
      <c r="N69" s="495">
        <f>IF(L69="",0,ROUNDDOWN((POWER((Konst!$C$23-$L69),Konst!$D$23))*Konst!$B$23,0))</f>
        <v>0</v>
      </c>
      <c r="O69" s="493"/>
      <c r="P69" s="494"/>
      <c r="Q69" s="495">
        <f>IF(O69="",0,ROUNDDOWN((POWER((($O69*100)-Konst!$C$27),Konst!$D$27))*Konst!$B$27,0))</f>
        <v>0</v>
      </c>
      <c r="R69" s="493"/>
      <c r="S69" s="495">
        <f>IF(R69="",0,ROUNDDOWN((POWER(($R69-Konst!$C$29),Konst!$D$29))*Konst!$B$29,0))</f>
        <v>0</v>
      </c>
      <c r="T69" s="498"/>
      <c r="U69" s="499" t="e">
        <f>VALUE(60*MID(T69,1,1))+VALUE(MID(T69,3,2))+VALUE(MID(T69,6,2)/100)</f>
        <v>#VALUE!</v>
      </c>
      <c r="V69" s="495">
        <f>IF(T69="",0,ROUNDDOWN((POWER((Konst!$C$24-$U69),Konst!$D$24))*Konst!$B$24,0))</f>
        <v>0</v>
      </c>
      <c r="W69" s="500">
        <f>SUM(G69,I69,K69,N69,Q69,S69,V69)</f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6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21" customHeight="1">
      <c r="A71" s="656" t="s">
        <v>114</v>
      </c>
      <c r="B71" s="569"/>
      <c r="C71" s="654" t="s">
        <v>903</v>
      </c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655"/>
      <c r="V71" s="655"/>
      <c r="W71" s="655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ht="15.75" customHeight="1">
      <c r="D72" s="535"/>
    </row>
  </sheetData>
  <sheetProtection/>
  <mergeCells count="36">
    <mergeCell ref="W33:W34"/>
    <mergeCell ref="A32:W32"/>
    <mergeCell ref="O33:Q33"/>
    <mergeCell ref="A33:A34"/>
    <mergeCell ref="B33:B34"/>
    <mergeCell ref="C33:C34"/>
    <mergeCell ref="H33:I33"/>
    <mergeCell ref="R33:S33"/>
    <mergeCell ref="T33:V33"/>
    <mergeCell ref="C30:W30"/>
    <mergeCell ref="A30:B30"/>
    <mergeCell ref="B2:B3"/>
    <mergeCell ref="A2:A3"/>
    <mergeCell ref="T2:V2"/>
    <mergeCell ref="A1:W1"/>
    <mergeCell ref="R2:S2"/>
    <mergeCell ref="J2:K2"/>
    <mergeCell ref="C71:W71"/>
    <mergeCell ref="A71:B71"/>
    <mergeCell ref="W2:W3"/>
    <mergeCell ref="E2:G2"/>
    <mergeCell ref="H2:I2"/>
    <mergeCell ref="C2:C3"/>
    <mergeCell ref="D2:D3"/>
    <mergeCell ref="L2:N2"/>
    <mergeCell ref="O2:Q2"/>
    <mergeCell ref="A65:A68"/>
    <mergeCell ref="A35:A38"/>
    <mergeCell ref="A41:A44"/>
    <mergeCell ref="A47:A50"/>
    <mergeCell ref="A53:A56"/>
    <mergeCell ref="A59:A62"/>
    <mergeCell ref="L33:N33"/>
    <mergeCell ref="J33:K33"/>
    <mergeCell ref="D33:D34"/>
    <mergeCell ref="E33:G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</dc:creator>
  <cp:keywords/>
  <dc:description/>
  <cp:lastModifiedBy>Mela</cp:lastModifiedBy>
  <dcterms:created xsi:type="dcterms:W3CDTF">2014-09-22T05:54:03Z</dcterms:created>
  <dcterms:modified xsi:type="dcterms:W3CDTF">2014-09-22T05:54:07Z</dcterms:modified>
  <cp:category/>
  <cp:version/>
  <cp:contentType/>
  <cp:contentStatus/>
</cp:coreProperties>
</file>